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Weercijfers juni 2012" sheetId="1" r:id="rId1"/>
  </sheets>
  <definedNames/>
  <calcPr fullCalcOnLoad="1"/>
</workbook>
</file>

<file path=xl/comments1.xml><?xml version="1.0" encoding="utf-8"?>
<comments xmlns="http://schemas.openxmlformats.org/spreadsheetml/2006/main">
  <authors>
    <author>WSE</author>
  </authors>
  <commentList>
    <comment ref="D8" authorId="0">
      <text>
        <r>
          <rPr>
            <b/>
            <sz val="8"/>
            <rFont val="Tahoma"/>
            <family val="0"/>
          </rPr>
          <t>In de nacht regen. Overdag groot en deels droog met af en toe zon. In de avond opnieuw weer buien.</t>
        </r>
      </text>
    </comment>
    <comment ref="R8" authorId="0">
      <text>
        <r>
          <rPr>
            <b/>
            <sz val="8"/>
            <rFont val="Tahoma"/>
            <family val="2"/>
          </rPr>
          <t>06 juni 2012</t>
        </r>
      </text>
    </comment>
    <comment ref="AL8" authorId="0">
      <text>
        <r>
          <rPr>
            <b/>
            <sz val="8"/>
            <rFont val="Tahoma"/>
            <family val="2"/>
          </rPr>
          <t>06 juni 2012</t>
        </r>
      </text>
    </comment>
    <comment ref="D9" authorId="0">
      <text>
        <r>
          <rPr>
            <b/>
            <sz val="8"/>
            <rFont val="Tahoma"/>
            <family val="0"/>
          </rPr>
          <t>Tijdens de avond een paar buien. In de nacht weer flinke opklaringen. Overdag perioden met zon, veel wind en een paar onweersbuien.</t>
        </r>
      </text>
    </comment>
    <comment ref="P9" authorId="0">
      <text>
        <r>
          <rPr>
            <b/>
            <sz val="8"/>
            <rFont val="Tahoma"/>
            <family val="0"/>
          </rPr>
          <t>07 juni 2012</t>
        </r>
      </text>
    </comment>
    <comment ref="AN9" authorId="0">
      <text>
        <r>
          <rPr>
            <b/>
            <sz val="8"/>
            <rFont val="Tahoma"/>
            <family val="0"/>
          </rPr>
          <t>07 juni 2012</t>
        </r>
      </text>
    </comment>
    <comment ref="D10" authorId="0">
      <text>
        <r>
          <rPr>
            <b/>
            <sz val="8"/>
            <rFont val="Tahoma"/>
            <family val="0"/>
          </rPr>
          <t>De gehele periode verliep bewolkt met soms wat lichte regen, maar geen grote hoeveelheden. Winderig.</t>
        </r>
      </text>
    </comment>
    <comment ref="L10" authorId="0">
      <text>
        <r>
          <rPr>
            <b/>
            <sz val="8"/>
            <rFont val="Tahoma"/>
            <family val="0"/>
          </rPr>
          <t>08 juni 2012</t>
        </r>
      </text>
    </comment>
    <comment ref="P10" authorId="0">
      <text>
        <r>
          <rPr>
            <b/>
            <sz val="8"/>
            <rFont val="Tahoma"/>
            <family val="0"/>
          </rPr>
          <t>08 juni 2012</t>
        </r>
      </text>
    </comment>
    <comment ref="R10" authorId="0">
      <text>
        <r>
          <rPr>
            <b/>
            <sz val="8"/>
            <rFont val="Tahoma"/>
            <family val="0"/>
          </rPr>
          <t>08 juni 2012</t>
        </r>
      </text>
    </comment>
    <comment ref="W10" authorId="0">
      <text>
        <r>
          <rPr>
            <b/>
            <sz val="8"/>
            <rFont val="Tahoma"/>
            <family val="0"/>
          </rPr>
          <t>08 juni 2012</t>
        </r>
      </text>
    </comment>
    <comment ref="AJ10" authorId="0">
      <text>
        <r>
          <rPr>
            <b/>
            <sz val="8"/>
            <rFont val="Tahoma"/>
            <family val="0"/>
          </rPr>
          <t>08 juni 2012</t>
        </r>
      </text>
    </comment>
    <comment ref="AN10" authorId="0">
      <text>
        <r>
          <rPr>
            <b/>
            <sz val="8"/>
            <rFont val="Tahoma"/>
            <family val="0"/>
          </rPr>
          <t>08 juni 2012</t>
        </r>
      </text>
    </comment>
    <comment ref="P2" authorId="0">
      <text>
        <r>
          <rPr>
            <b/>
            <sz val="8"/>
            <rFont val="Tahoma"/>
            <family val="0"/>
          </rPr>
          <t>31 mei 2012</t>
        </r>
      </text>
    </comment>
    <comment ref="Y2" authorId="0">
      <text>
        <r>
          <rPr>
            <b/>
            <sz val="8"/>
            <rFont val="Tahoma"/>
            <family val="0"/>
          </rPr>
          <t>31 mei 2012</t>
        </r>
      </text>
    </comment>
    <comment ref="AC2" authorId="0">
      <text>
        <r>
          <rPr>
            <b/>
            <sz val="8"/>
            <rFont val="Tahoma"/>
            <family val="0"/>
          </rPr>
          <t>31 mei 2012</t>
        </r>
      </text>
    </comment>
    <comment ref="AJ2" authorId="0">
      <text>
        <r>
          <rPr>
            <b/>
            <sz val="8"/>
            <rFont val="Tahoma"/>
            <family val="0"/>
          </rPr>
          <t>31 mei 2012</t>
        </r>
      </text>
    </comment>
    <comment ref="AN2" authorId="0">
      <text>
        <r>
          <rPr>
            <b/>
            <sz val="8"/>
            <rFont val="Tahoma"/>
            <family val="0"/>
          </rPr>
          <t>31 mei 2012</t>
        </r>
      </text>
    </comment>
    <comment ref="AL3" authorId="0">
      <text>
        <r>
          <rPr>
            <b/>
            <sz val="8"/>
            <rFont val="Tahoma"/>
            <family val="0"/>
          </rPr>
          <t>01 juni 2012</t>
        </r>
      </text>
    </comment>
    <comment ref="L4" authorId="0">
      <text>
        <r>
          <rPr>
            <b/>
            <sz val="8"/>
            <rFont val="Tahoma"/>
            <family val="0"/>
          </rPr>
          <t>02 juni 2012</t>
        </r>
      </text>
    </comment>
    <comment ref="R4" authorId="0">
      <text>
        <r>
          <rPr>
            <b/>
            <sz val="8"/>
            <rFont val="Tahoma"/>
            <family val="0"/>
          </rPr>
          <t>02 juni 2012</t>
        </r>
      </text>
    </comment>
    <comment ref="W4" authorId="0">
      <text>
        <r>
          <rPr>
            <b/>
            <sz val="8"/>
            <rFont val="Tahoma"/>
            <family val="0"/>
          </rPr>
          <t>02 juni 2012</t>
        </r>
      </text>
    </comment>
    <comment ref="W5" authorId="0">
      <text>
        <r>
          <rPr>
            <b/>
            <sz val="8"/>
            <rFont val="Tahoma"/>
            <family val="0"/>
          </rPr>
          <t>03 juni 2012</t>
        </r>
      </text>
    </comment>
    <comment ref="U6" authorId="0">
      <text>
        <r>
          <rPr>
            <b/>
            <sz val="8"/>
            <rFont val="Tahoma"/>
            <family val="0"/>
          </rPr>
          <t>04 juni 2012</t>
        </r>
      </text>
    </comment>
    <comment ref="AN6" authorId="0">
      <text>
        <r>
          <rPr>
            <b/>
            <sz val="8"/>
            <rFont val="Tahoma"/>
            <family val="0"/>
          </rPr>
          <t>04 juni 2012</t>
        </r>
      </text>
    </comment>
    <comment ref="W7" authorId="0">
      <text>
        <r>
          <rPr>
            <b/>
            <sz val="8"/>
            <rFont val="Tahoma"/>
            <family val="0"/>
          </rPr>
          <t>05 juni 2012</t>
        </r>
      </text>
    </comment>
    <comment ref="AL7" authorId="0">
      <text>
        <r>
          <rPr>
            <b/>
            <sz val="8"/>
            <rFont val="Tahoma"/>
            <family val="0"/>
          </rPr>
          <t>05 juni 2012</t>
        </r>
      </text>
    </comment>
    <comment ref="D2" authorId="0">
      <text>
        <r>
          <rPr>
            <b/>
            <sz val="8"/>
            <rFont val="Tahoma"/>
            <family val="0"/>
          </rPr>
          <t>De gehele periode veel wolken en een enkele bui. Fris door de noordwestenwind.</t>
        </r>
      </text>
    </comment>
    <comment ref="D3" authorId="0">
      <text>
        <r>
          <rPr>
            <b/>
            <sz val="8"/>
            <rFont val="Tahoma"/>
            <family val="0"/>
          </rPr>
          <t>Tijdens de nacht geleidelijk opklaringen. Overdag droog weer en perioden met zon. Later wel toenemend bewolkt.</t>
        </r>
      </text>
    </comment>
    <comment ref="D4" authorId="0">
      <text>
        <r>
          <rPr>
            <b/>
            <sz val="8"/>
            <rFont val="Tahoma"/>
            <family val="0"/>
          </rPr>
          <t>De zon kreeg maar weinig kans en van tijd tot tijd vielen er een aantal buien.</t>
        </r>
      </text>
    </comment>
    <comment ref="D5" authorId="0">
      <text>
        <r>
          <rPr>
            <b/>
            <sz val="8"/>
            <rFont val="Tahoma"/>
            <family val="0"/>
          </rPr>
          <t>Een absoluut dieptepunt in het weer met bewolkt en regenachtig weer. Soms flink wat regen. Ronduit koud.</t>
        </r>
      </text>
    </comment>
    <comment ref="D6" authorId="0">
      <text>
        <r>
          <rPr>
            <b/>
            <sz val="8"/>
            <rFont val="Tahoma"/>
            <family val="0"/>
          </rPr>
          <t>De regen trekt snel weg in de nacht. Verder overdag af en toe zon en droog weer.</t>
        </r>
      </text>
    </comment>
    <comment ref="D7" authorId="0">
      <text>
        <r>
          <rPr>
            <b/>
            <sz val="8"/>
            <rFont val="Tahoma"/>
            <family val="0"/>
          </rPr>
          <t>Groot deel van de dag bewolkt en perioden met regen of buien. Vanaf de avond opklaringen en droog vanuit het westen.</t>
        </r>
      </text>
    </comment>
    <comment ref="D11" authorId="0">
      <text>
        <r>
          <rPr>
            <b/>
            <sz val="8"/>
            <rFont val="Tahoma"/>
            <family val="0"/>
          </rPr>
          <t>Tijdens de nacht meest bewolkt. Overdag geleidelijk flinke zonnige perioden. Droog.</t>
        </r>
      </text>
    </comment>
    <comment ref="R11" authorId="0">
      <text>
        <r>
          <rPr>
            <b/>
            <sz val="8"/>
            <rFont val="Tahoma"/>
            <family val="2"/>
          </rPr>
          <t>09 juni 2012</t>
        </r>
      </text>
    </comment>
    <comment ref="U11" authorId="0">
      <text>
        <r>
          <rPr>
            <b/>
            <sz val="8"/>
            <rFont val="Tahoma"/>
            <family val="2"/>
          </rPr>
          <t>09 juni 2012</t>
        </r>
      </text>
    </comment>
    <comment ref="AJ11" authorId="0">
      <text>
        <r>
          <rPr>
            <b/>
            <sz val="8"/>
            <rFont val="Tahoma"/>
            <family val="2"/>
          </rPr>
          <t>09 juni 2012</t>
        </r>
      </text>
    </comment>
    <comment ref="AN11" authorId="0">
      <text>
        <r>
          <rPr>
            <b/>
            <sz val="8"/>
            <rFont val="Tahoma"/>
            <family val="2"/>
          </rPr>
          <t>09 juni 2012</t>
        </r>
      </text>
    </comment>
    <comment ref="D12" authorId="0">
      <text>
        <r>
          <rPr>
            <b/>
            <sz val="8"/>
            <rFont val="Tahoma"/>
            <family val="2"/>
          </rPr>
          <t>De eerste decade van juni en de meteorologische zomer was ronduit kil en ook nat te noemen.</t>
        </r>
      </text>
    </comment>
    <comment ref="D38" authorId="0">
      <text>
        <r>
          <rPr>
            <b/>
            <sz val="8"/>
            <rFont val="Tahoma"/>
            <family val="2"/>
          </rPr>
          <t>De eerste decade van juni en de meteorologische zomer was ronduit kil en ook nat te noemen.</t>
        </r>
      </text>
    </comment>
    <comment ref="D14" authorId="0">
      <text>
        <r>
          <rPr>
            <b/>
            <sz val="8"/>
            <rFont val="Tahoma"/>
            <family val="0"/>
          </rPr>
          <t>De gehele periode wolkenvelden en opklaringen. De meeste opklaringen toch overdag. Paar spatten.</t>
        </r>
      </text>
    </comment>
    <comment ref="AL14" authorId="0">
      <text>
        <r>
          <rPr>
            <b/>
            <sz val="8"/>
            <rFont val="Tahoma"/>
            <family val="2"/>
          </rPr>
          <t>10 juni 2012</t>
        </r>
      </text>
    </comment>
    <comment ref="AN14" authorId="0">
      <text>
        <r>
          <rPr>
            <b/>
            <sz val="8"/>
            <rFont val="Tahoma"/>
            <family val="2"/>
          </rPr>
          <t>10 juni 2012</t>
        </r>
      </text>
    </comment>
    <comment ref="D15" authorId="0">
      <text>
        <r>
          <rPr>
            <b/>
            <sz val="8"/>
            <rFont val="Tahoma"/>
            <family val="0"/>
          </rPr>
          <t>In de avond een flinke onweersbui met hagel. Verder droog met overdag geleidelijk ook wat zon.</t>
        </r>
      </text>
    </comment>
    <comment ref="AN15" authorId="0">
      <text>
        <r>
          <rPr>
            <b/>
            <sz val="8"/>
            <rFont val="Tahoma"/>
            <family val="0"/>
          </rPr>
          <t>11 juni 2012</t>
        </r>
      </text>
    </comment>
    <comment ref="AC15" authorId="0">
      <text>
        <r>
          <rPr>
            <b/>
            <sz val="8"/>
            <rFont val="Tahoma"/>
            <family val="2"/>
          </rPr>
          <t>11 juni 2012</t>
        </r>
      </text>
    </comment>
    <comment ref="D16" authorId="0">
      <text>
        <r>
          <rPr>
            <b/>
            <sz val="8"/>
            <rFont val="Tahoma"/>
            <family val="0"/>
          </rPr>
          <t>De gehele periode een afwisseling van wolkenvelden en opklaringen. Droog.</t>
        </r>
      </text>
    </comment>
    <comment ref="AJ16" authorId="0">
      <text>
        <r>
          <rPr>
            <b/>
            <sz val="8"/>
            <rFont val="Tahoma"/>
            <family val="0"/>
          </rPr>
          <t>12 juni 2012</t>
        </r>
      </text>
    </comment>
    <comment ref="AN16" authorId="0">
      <text>
        <r>
          <rPr>
            <b/>
            <sz val="8"/>
            <rFont val="Tahoma"/>
            <family val="2"/>
          </rPr>
          <t>12 juni 2012</t>
        </r>
      </text>
    </comment>
    <comment ref="D17" authorId="0">
      <text>
        <r>
          <rPr>
            <b/>
            <sz val="8"/>
            <rFont val="Tahoma"/>
            <family val="0"/>
          </rPr>
          <t>Tijdens de nacht flinke opklaringen. Overdag ook flinke zonnige perioden en droog weer.</t>
        </r>
      </text>
    </comment>
    <comment ref="AN17" authorId="0">
      <text>
        <r>
          <rPr>
            <b/>
            <sz val="8"/>
            <rFont val="Tahoma"/>
            <family val="0"/>
          </rPr>
          <t>13 juni 2012</t>
        </r>
      </text>
    </comment>
    <comment ref="D18" authorId="0">
      <text>
        <r>
          <rPr>
            <b/>
            <sz val="8"/>
            <rFont val="Tahoma"/>
            <family val="0"/>
          </rPr>
          <t>In de avond en nacht toenemend bewolkt. Overdag knipoog van de zon, maar ook geregeld buiige regen.</t>
        </r>
      </text>
    </comment>
    <comment ref="W18" authorId="0">
      <text>
        <r>
          <rPr>
            <b/>
            <sz val="8"/>
            <rFont val="Tahoma"/>
            <family val="2"/>
          </rPr>
          <t>14 juni 2012</t>
        </r>
      </text>
    </comment>
    <comment ref="AL18" authorId="0">
      <text>
        <r>
          <rPr>
            <b/>
            <sz val="8"/>
            <rFont val="Tahoma"/>
            <family val="2"/>
          </rPr>
          <t>14 juni 2012</t>
        </r>
      </text>
    </comment>
    <comment ref="D19" authorId="0">
      <text>
        <r>
          <rPr>
            <b/>
            <sz val="8"/>
            <rFont val="Tahoma"/>
            <family val="0"/>
          </rPr>
          <t>In de avond, nacht en vroege ochtend enkele buien. In de middag meer ruimte voor de zon vanuit het zuidwesten.</t>
        </r>
      </text>
    </comment>
    <comment ref="D20" authorId="0">
      <text>
        <r>
          <rPr>
            <b/>
            <sz val="8"/>
            <rFont val="Tahoma"/>
            <family val="0"/>
          </rPr>
          <t>De stevige zuidwestenwind domineerde een groot deel van de periode. Voor de rest wolkenvelden en opklaringen. Vooral in de middag meer zon.</t>
        </r>
      </text>
    </comment>
    <comment ref="R20" authorId="0">
      <text>
        <r>
          <rPr>
            <b/>
            <sz val="8"/>
            <rFont val="Tahoma"/>
            <family val="2"/>
          </rPr>
          <t>16 juni 2012</t>
        </r>
      </text>
    </comment>
    <comment ref="W20" authorId="0">
      <text>
        <r>
          <rPr>
            <b/>
            <sz val="8"/>
            <rFont val="Tahoma"/>
            <family val="2"/>
          </rPr>
          <t>16 juni 2012</t>
        </r>
      </text>
    </comment>
    <comment ref="AN20" authorId="0">
      <text>
        <r>
          <rPr>
            <b/>
            <sz val="8"/>
            <rFont val="Tahoma"/>
            <family val="2"/>
          </rPr>
          <t>16 juni 2012</t>
        </r>
      </text>
    </comment>
    <comment ref="D21" authorId="0">
      <text>
        <r>
          <rPr>
            <b/>
            <sz val="8"/>
            <rFont val="Tahoma"/>
            <family val="0"/>
          </rPr>
          <t>In de nacht verder toenemend bewolkt. In de ochtend regen en onweer. In de middag weer perioden met zon en droog.</t>
        </r>
      </text>
    </comment>
    <comment ref="W21" authorId="0">
      <text>
        <r>
          <rPr>
            <b/>
            <sz val="8"/>
            <rFont val="Tahoma"/>
            <family val="0"/>
          </rPr>
          <t>17 juni 2012</t>
        </r>
      </text>
    </comment>
    <comment ref="AL21" authorId="0">
      <text>
        <r>
          <rPr>
            <b/>
            <sz val="8"/>
            <rFont val="Tahoma"/>
            <family val="0"/>
          </rPr>
          <t>17 juni 2012</t>
        </r>
      </text>
    </comment>
    <comment ref="D22" authorId="0">
      <text>
        <r>
          <rPr>
            <b/>
            <sz val="8"/>
            <rFont val="Tahoma"/>
            <family val="0"/>
          </rPr>
          <t>Tijdens de nacht een paar wolkenvelden. Overdag prima zomerweer met wolkenvelden en zon. Droog.</t>
        </r>
      </text>
    </comment>
    <comment ref="D23" authorId="0">
      <text>
        <r>
          <rPr>
            <b/>
            <sz val="8"/>
            <rFont val="Tahoma"/>
            <family val="0"/>
          </rPr>
          <t>De gehele periode droog met wolkenvelden en opklaringen. Aangename temperaturen in de middag.</t>
        </r>
      </text>
    </comment>
    <comment ref="AL23" authorId="0">
      <text>
        <r>
          <rPr>
            <b/>
            <sz val="8"/>
            <rFont val="Tahoma"/>
            <family val="2"/>
          </rPr>
          <t>19 juni 2012</t>
        </r>
      </text>
    </comment>
    <comment ref="D24" authorId="0">
      <text>
        <r>
          <rPr>
            <b/>
            <sz val="8"/>
            <rFont val="Tahoma"/>
            <family val="2"/>
          </rPr>
          <t>De tweede decade van juni verliep over het algemeen vrij fris en ook wisselvallig met geregeld een aantal buien.</t>
        </r>
      </text>
    </comment>
    <comment ref="D37" authorId="0">
      <text>
        <r>
          <rPr>
            <b/>
            <sz val="8"/>
            <rFont val="Tahoma"/>
            <family val="2"/>
          </rPr>
          <t>De tweede decade van juni verliep over het algemeen vrij fris en ook wisselvallig met geregeld een aantal buien.</t>
        </r>
      </text>
    </comment>
    <comment ref="D26" authorId="0">
      <text>
        <r>
          <rPr>
            <b/>
            <sz val="8"/>
            <rFont val="Tahoma"/>
            <family val="0"/>
          </rPr>
          <t>In de loop van de nacht bewolkt. Overdag groot en deels bewolkt, maar wel droog.</t>
        </r>
      </text>
    </comment>
    <comment ref="W26" authorId="0">
      <text>
        <r>
          <rPr>
            <b/>
            <sz val="8"/>
            <rFont val="Tahoma"/>
            <family val="2"/>
          </rPr>
          <t>20 juni 2012</t>
        </r>
      </text>
    </comment>
    <comment ref="AL26" authorId="0">
      <text>
        <r>
          <rPr>
            <b/>
            <sz val="8"/>
            <rFont val="Tahoma"/>
            <family val="2"/>
          </rPr>
          <t>20 juni 2012</t>
        </r>
      </text>
    </comment>
    <comment ref="D27" authorId="0">
      <text>
        <r>
          <rPr>
            <b/>
            <sz val="8"/>
            <rFont val="Tahoma"/>
            <family val="0"/>
          </rPr>
          <t>Tijdens de avond een stevige bui met windvlagen en een paar donderklappen. Overdag geregeld zon, maar ook een paar buien met een vlagerige wind.</t>
        </r>
      </text>
    </comment>
    <comment ref="L27" authorId="0">
      <text>
        <r>
          <rPr>
            <b/>
            <sz val="8"/>
            <rFont val="Tahoma"/>
            <family val="2"/>
          </rPr>
          <t>21 juni 2012</t>
        </r>
      </text>
    </comment>
    <comment ref="P27" authorId="0">
      <text>
        <r>
          <rPr>
            <b/>
            <sz val="8"/>
            <rFont val="Tahoma"/>
            <family val="2"/>
          </rPr>
          <t>21 juni 2012</t>
        </r>
      </text>
    </comment>
    <comment ref="AC27" authorId="0">
      <text>
        <r>
          <rPr>
            <b/>
            <sz val="8"/>
            <rFont val="Tahoma"/>
            <family val="2"/>
          </rPr>
          <t>21 juni 2012</t>
        </r>
      </text>
    </comment>
    <comment ref="AN27" authorId="0">
      <text>
        <r>
          <rPr>
            <b/>
            <sz val="8"/>
            <rFont val="Tahoma"/>
            <family val="2"/>
          </rPr>
          <t>21 juni 2012</t>
        </r>
      </text>
    </comment>
    <comment ref="D28" authorId="0">
      <text>
        <r>
          <rPr>
            <b/>
            <sz val="8"/>
            <rFont val="Tahoma"/>
            <family val="0"/>
          </rPr>
          <t>Nagenoeg droog. In de avond een paar spetters nog. Overdag in de middag steeds meer zon. Later ook hoge sluierbewolking.</t>
        </r>
      </text>
    </comment>
    <comment ref="U28" authorId="0">
      <text>
        <r>
          <rPr>
            <b/>
            <sz val="8"/>
            <rFont val="Tahoma"/>
            <family val="0"/>
          </rPr>
          <t>22 juni 2012</t>
        </r>
      </text>
    </comment>
    <comment ref="AC28" authorId="0">
      <text>
        <r>
          <rPr>
            <b/>
            <sz val="8"/>
            <rFont val="Tahoma"/>
            <family val="0"/>
          </rPr>
          <t>22 juni 2012</t>
        </r>
      </text>
    </comment>
    <comment ref="AJ28" authorId="0">
      <text>
        <r>
          <rPr>
            <b/>
            <sz val="8"/>
            <rFont val="Tahoma"/>
            <family val="0"/>
          </rPr>
          <t>22 juni 2012</t>
        </r>
      </text>
    </comment>
    <comment ref="AN28" authorId="0">
      <text>
        <r>
          <rPr>
            <b/>
            <sz val="8"/>
            <rFont val="Tahoma"/>
            <family val="0"/>
          </rPr>
          <t>22 juni 2012</t>
        </r>
      </text>
    </comment>
    <comment ref="D29" authorId="0">
      <text>
        <r>
          <rPr>
            <b/>
            <sz val="8"/>
            <rFont val="Tahoma"/>
            <family val="0"/>
          </rPr>
          <t>In de nacht toenemend bewolkt en tegen de ochtend regen. Overdag lange tijd regen. Later in de middag overgaand in buien met onweer en windstoten. Dan ook weer wat ruimte voor de zon. Straffe wind.</t>
        </r>
      </text>
    </comment>
    <comment ref="L29" authorId="0">
      <text>
        <r>
          <rPr>
            <b/>
            <sz val="8"/>
            <rFont val="Tahoma"/>
            <family val="0"/>
          </rPr>
          <t>23 juni 2012</t>
        </r>
      </text>
    </comment>
    <comment ref="W29" authorId="0">
      <text>
        <r>
          <rPr>
            <b/>
            <sz val="8"/>
            <rFont val="Tahoma"/>
            <family val="0"/>
          </rPr>
          <t>23 juni 2012</t>
        </r>
      </text>
    </comment>
    <comment ref="AL29" authorId="0">
      <text>
        <r>
          <rPr>
            <b/>
            <sz val="8"/>
            <rFont val="Tahoma"/>
            <family val="0"/>
          </rPr>
          <t>23 juni 2012</t>
        </r>
      </text>
    </comment>
    <comment ref="R29" authorId="0">
      <text>
        <r>
          <rPr>
            <b/>
            <sz val="8"/>
            <rFont val="Tahoma"/>
            <family val="0"/>
          </rPr>
          <t>23 juni 2012</t>
        </r>
      </text>
    </comment>
    <comment ref="D30" authorId="0">
      <text>
        <r>
          <rPr>
            <b/>
            <sz val="8"/>
            <rFont val="Tahoma"/>
            <family val="0"/>
          </rPr>
          <t>Tijdens deze periode nog een enkele bui. Verder ook geregeld opklaringen.</t>
        </r>
      </text>
    </comment>
    <comment ref="H30" authorId="0">
      <text>
        <r>
          <rPr>
            <b/>
            <sz val="8"/>
            <rFont val="Tahoma"/>
            <family val="0"/>
          </rPr>
          <t>24 juni 2012</t>
        </r>
      </text>
    </comment>
    <comment ref="R30" authorId="0">
      <text>
        <r>
          <rPr>
            <b/>
            <sz val="8"/>
            <rFont val="Tahoma"/>
            <family val="0"/>
          </rPr>
          <t>24 juni 2012</t>
        </r>
      </text>
    </comment>
    <comment ref="Y30" authorId="0">
      <text>
        <r>
          <rPr>
            <b/>
            <sz val="8"/>
            <rFont val="Tahoma"/>
            <family val="0"/>
          </rPr>
          <t>24 juni 2012</t>
        </r>
      </text>
    </comment>
    <comment ref="AN30" authorId="0">
      <text>
        <r>
          <rPr>
            <b/>
            <sz val="8"/>
            <rFont val="Tahoma"/>
            <family val="0"/>
          </rPr>
          <t>24 juni 2012</t>
        </r>
      </text>
    </comment>
    <comment ref="D31" authorId="0">
      <text>
        <r>
          <rPr>
            <b/>
            <sz val="8"/>
            <rFont val="Tahoma"/>
            <family val="0"/>
          </rPr>
          <t>Tijdens de nacht brede wolkenvelden. In de ochtend eerst nog veel wolken, maar in de middag steeds meer zon.</t>
        </r>
      </text>
    </comment>
    <comment ref="AN31" authorId="0">
      <text>
        <r>
          <rPr>
            <b/>
            <sz val="8"/>
            <rFont val="Tahoma"/>
            <family val="0"/>
          </rPr>
          <t>25 juni 2012</t>
        </r>
      </text>
    </comment>
    <comment ref="D32" authorId="0">
      <text>
        <r>
          <rPr>
            <b/>
            <sz val="8"/>
            <rFont val="Tahoma"/>
            <family val="0"/>
          </rPr>
          <t>De gehele periode veel bewolking, maar wel droog weer. Zeker ook niet koud ondanks de bewolking</t>
        </r>
      </text>
    </comment>
    <comment ref="W32" authorId="0">
      <text>
        <r>
          <rPr>
            <b/>
            <sz val="8"/>
            <rFont val="Tahoma"/>
            <family val="2"/>
          </rPr>
          <t>26 juni 2012</t>
        </r>
      </text>
    </comment>
    <comment ref="AL32" authorId="0">
      <text>
        <r>
          <rPr>
            <b/>
            <sz val="8"/>
            <rFont val="Tahoma"/>
            <family val="2"/>
          </rPr>
          <t>26 juni 2012</t>
        </r>
      </text>
    </comment>
    <comment ref="D33" authorId="0">
      <text>
        <r>
          <rPr>
            <b/>
            <sz val="8"/>
            <rFont val="Tahoma"/>
            <family val="0"/>
          </rPr>
          <t>De gehele periode een afwisseling van wolkenvelden en opklaringen. Vooral in de loop van de ochtend tot ver in de middag de meeste wolken. Droog.</t>
        </r>
      </text>
    </comment>
    <comment ref="AL33" authorId="0">
      <text>
        <r>
          <rPr>
            <b/>
            <sz val="8"/>
            <rFont val="Tahoma"/>
            <family val="2"/>
          </rPr>
          <t>27 juni 2012</t>
        </r>
      </text>
    </comment>
    <comment ref="D34" authorId="0">
      <text>
        <r>
          <rPr>
            <b/>
            <sz val="8"/>
            <rFont val="Tahoma"/>
            <family val="0"/>
          </rPr>
          <t>De gehele periode wisselend bewolkt en droog weer. Geleidelijk minder warm.</t>
        </r>
      </text>
    </comment>
    <comment ref="L34" authorId="0">
      <text>
        <r>
          <rPr>
            <b/>
            <sz val="8"/>
            <rFont val="Tahoma"/>
            <family val="2"/>
          </rPr>
          <t>28 juni 2012</t>
        </r>
      </text>
    </comment>
    <comment ref="P34" authorId="0">
      <text>
        <r>
          <rPr>
            <b/>
            <sz val="8"/>
            <rFont val="Tahoma"/>
            <family val="2"/>
          </rPr>
          <t>28 juni 2012</t>
        </r>
      </text>
    </comment>
    <comment ref="AN34" authorId="0">
      <text>
        <r>
          <rPr>
            <b/>
            <sz val="8"/>
            <rFont val="Tahoma"/>
            <family val="2"/>
          </rPr>
          <t>28 juni 2012</t>
        </r>
      </text>
    </comment>
    <comment ref="D35" authorId="0">
      <text>
        <r>
          <rPr>
            <b/>
            <sz val="8"/>
            <rFont val="Tahoma"/>
            <family val="0"/>
          </rPr>
          <t>De laatste dag van juni verliep droog met flinke zonnige perioden en mooie middagtemperaturen.</t>
        </r>
      </text>
    </comment>
    <comment ref="R35" authorId="0">
      <text>
        <r>
          <rPr>
            <b/>
            <sz val="8"/>
            <rFont val="Tahoma"/>
            <family val="2"/>
          </rPr>
          <t>29 juni 2012</t>
        </r>
      </text>
    </comment>
    <comment ref="AN35" authorId="0">
      <text>
        <r>
          <rPr>
            <b/>
            <sz val="8"/>
            <rFont val="Tahoma"/>
            <family val="2"/>
          </rPr>
          <t>29 juni 2012</t>
        </r>
      </text>
    </comment>
    <comment ref="D36" authorId="0">
      <text>
        <r>
          <rPr>
            <b/>
            <sz val="8"/>
            <rFont val="Tahoma"/>
            <family val="2"/>
          </rPr>
          <t>De laatste decade van juni verliep vrij normaal met toch nog een paar zomerse dagen, maar ook onstabiel weer.</t>
        </r>
      </text>
    </comment>
    <comment ref="D39" authorId="0">
      <text>
        <r>
          <rPr>
            <b/>
            <sz val="8"/>
            <rFont val="Tahoma"/>
            <family val="2"/>
          </rPr>
          <t>De zomer was regelmatig ver te zoeken deze maand. De laatste dagen verliepen nog wel warmer. Vaak ook onstabiel met (onweers-)buien.</t>
        </r>
      </text>
    </comment>
  </commentList>
</comments>
</file>

<file path=xl/sharedStrings.xml><?xml version="1.0" encoding="utf-8"?>
<sst xmlns="http://schemas.openxmlformats.org/spreadsheetml/2006/main" count="247" uniqueCount="134">
  <si>
    <t>Decade 1</t>
  </si>
  <si>
    <t>Decade 2</t>
  </si>
  <si>
    <t>Decade 3</t>
  </si>
  <si>
    <t>Weerbeeld</t>
  </si>
  <si>
    <t>Min luchtv</t>
  </si>
  <si>
    <t>Gem luchtv</t>
  </si>
  <si>
    <t>Windricht</t>
  </si>
  <si>
    <t>Temperatuur</t>
  </si>
  <si>
    <t>Dauwpunt</t>
  </si>
  <si>
    <t>Luchtvochtigheid</t>
  </si>
  <si>
    <t>Aantallen</t>
  </si>
  <si>
    <t xml:space="preserve"> </t>
  </si>
  <si>
    <t>Neerslag</t>
  </si>
  <si>
    <t>Tijd min temp</t>
  </si>
  <si>
    <t>Tijd max temp</t>
  </si>
  <si>
    <t>Tijd min dauwp.</t>
  </si>
  <si>
    <t>Tijd min gev. temp.</t>
  </si>
  <si>
    <t>Tijd min luchtv</t>
  </si>
  <si>
    <t>Tijd max luchtv</t>
  </si>
  <si>
    <t>Dag totaal in mm</t>
  </si>
  <si>
    <t>Gem wind in km/h</t>
  </si>
  <si>
    <t>H. windstoot in km/h</t>
  </si>
  <si>
    <t>Tijd H. windstoot</t>
  </si>
  <si>
    <t>H. luchtd in h/p</t>
  </si>
  <si>
    <t>L. luchtd in h/p</t>
  </si>
  <si>
    <t>Gem luchtd in h/p</t>
  </si>
  <si>
    <t>Max luchtv in %</t>
  </si>
  <si>
    <t>Hoogste minimum</t>
  </si>
  <si>
    <t>Laagste minimum</t>
  </si>
  <si>
    <t>Hoogste maximum</t>
  </si>
  <si>
    <t>Laagste maximum</t>
  </si>
  <si>
    <t>Hoogste etmaal</t>
  </si>
  <si>
    <t>Laagste etmaal</t>
  </si>
  <si>
    <t>Gevoelstemperatuur</t>
  </si>
  <si>
    <t>Wind</t>
  </si>
  <si>
    <t>Hoogste gem wind</t>
  </si>
  <si>
    <t>Laagste gem wind</t>
  </si>
  <si>
    <t>Hoogste stoot</t>
  </si>
  <si>
    <t>Laagste stoot</t>
  </si>
  <si>
    <t>Luchtdruk</t>
  </si>
  <si>
    <t xml:space="preserve">Hoogste maximum </t>
  </si>
  <si>
    <t>Zon uren</t>
  </si>
  <si>
    <t>Aantal dagen met hagel</t>
  </si>
  <si>
    <t>Aantal ijsdagen</t>
  </si>
  <si>
    <t>Aantal vorstnachten</t>
  </si>
  <si>
    <t>Aantal dagen met sneeuw</t>
  </si>
  <si>
    <t>Aantal zomerse dagen</t>
  </si>
  <si>
    <t>Aantal tropische dagen</t>
  </si>
  <si>
    <t>Aantal dagen met onweer</t>
  </si>
  <si>
    <t xml:space="preserve">Aantal dagen met stormen       </t>
  </si>
  <si>
    <t>Aantal dagen met ijzel</t>
  </si>
  <si>
    <t>Warmte getallen</t>
  </si>
  <si>
    <t>Hellmangetal</t>
  </si>
  <si>
    <t>Getal</t>
  </si>
  <si>
    <t>Zon op</t>
  </si>
  <si>
    <t>Zon onder</t>
  </si>
  <si>
    <t xml:space="preserve">Aantal warme dagen </t>
  </si>
  <si>
    <r>
      <t xml:space="preserve">Norm min in </t>
    </r>
    <r>
      <rPr>
        <b/>
        <sz val="10"/>
        <color indexed="9"/>
        <rFont val="Arial"/>
        <family val="0"/>
      </rPr>
      <t>°</t>
    </r>
    <r>
      <rPr>
        <b/>
        <sz val="10"/>
        <color indexed="9"/>
        <rFont val="Arial"/>
        <family val="2"/>
      </rPr>
      <t xml:space="preserve">C </t>
    </r>
  </si>
  <si>
    <r>
      <t xml:space="preserve">Min temp in </t>
    </r>
    <r>
      <rPr>
        <b/>
        <sz val="10"/>
        <color indexed="9"/>
        <rFont val="Arial"/>
        <family val="0"/>
      </rPr>
      <t>°</t>
    </r>
    <r>
      <rPr>
        <b/>
        <sz val="10"/>
        <color indexed="9"/>
        <rFont val="Arial"/>
        <family val="2"/>
      </rPr>
      <t>C</t>
    </r>
  </si>
  <si>
    <r>
      <t xml:space="preserve">Norm max in </t>
    </r>
    <r>
      <rPr>
        <b/>
        <sz val="10"/>
        <color indexed="9"/>
        <rFont val="Arial"/>
        <family val="0"/>
      </rPr>
      <t>°</t>
    </r>
    <r>
      <rPr>
        <b/>
        <sz val="10"/>
        <color indexed="9"/>
        <rFont val="Arial"/>
        <family val="2"/>
      </rPr>
      <t>C</t>
    </r>
  </si>
  <si>
    <r>
      <t xml:space="preserve">Max temp in </t>
    </r>
    <r>
      <rPr>
        <b/>
        <sz val="10"/>
        <color indexed="9"/>
        <rFont val="Arial"/>
        <family val="0"/>
      </rPr>
      <t>°</t>
    </r>
    <r>
      <rPr>
        <b/>
        <sz val="10"/>
        <color indexed="9"/>
        <rFont val="Arial"/>
        <family val="2"/>
      </rPr>
      <t>C</t>
    </r>
  </si>
  <si>
    <r>
      <t xml:space="preserve">Etm gem in </t>
    </r>
    <r>
      <rPr>
        <b/>
        <sz val="10"/>
        <color indexed="9"/>
        <rFont val="Arial"/>
        <family val="0"/>
      </rPr>
      <t>°</t>
    </r>
    <r>
      <rPr>
        <b/>
        <sz val="10"/>
        <color indexed="9"/>
        <rFont val="Arial"/>
        <family val="2"/>
      </rPr>
      <t>C</t>
    </r>
  </si>
  <si>
    <r>
      <t xml:space="preserve">Max dauwp in </t>
    </r>
    <r>
      <rPr>
        <b/>
        <sz val="10"/>
        <color indexed="9"/>
        <rFont val="Arial"/>
        <family val="0"/>
      </rPr>
      <t>°</t>
    </r>
    <r>
      <rPr>
        <b/>
        <sz val="10"/>
        <color indexed="9"/>
        <rFont val="Arial"/>
        <family val="2"/>
      </rPr>
      <t>C</t>
    </r>
  </si>
  <si>
    <t>Tijd max dauwp</t>
  </si>
  <si>
    <r>
      <t xml:space="preserve">Min dauwp in </t>
    </r>
    <r>
      <rPr>
        <b/>
        <sz val="10"/>
        <color indexed="9"/>
        <rFont val="Arial"/>
        <family val="0"/>
      </rPr>
      <t>°C</t>
    </r>
  </si>
  <si>
    <r>
      <t xml:space="preserve">Gem dauwp in </t>
    </r>
    <r>
      <rPr>
        <b/>
        <sz val="10"/>
        <color indexed="9"/>
        <rFont val="Arial"/>
        <family val="0"/>
      </rPr>
      <t>°</t>
    </r>
    <r>
      <rPr>
        <b/>
        <sz val="10"/>
        <color indexed="9"/>
        <rFont val="Arial"/>
        <family val="2"/>
      </rPr>
      <t>C</t>
    </r>
  </si>
  <si>
    <r>
      <t xml:space="preserve">Min gevoelstemp in </t>
    </r>
    <r>
      <rPr>
        <b/>
        <sz val="10"/>
        <color indexed="9"/>
        <rFont val="Arial"/>
        <family val="0"/>
      </rPr>
      <t>°</t>
    </r>
    <r>
      <rPr>
        <b/>
        <sz val="10"/>
        <color indexed="9"/>
        <rFont val="Arial"/>
        <family val="2"/>
      </rPr>
      <t>C</t>
    </r>
  </si>
  <si>
    <r>
      <t xml:space="preserve">Hoogste minimum in </t>
    </r>
    <r>
      <rPr>
        <sz val="10"/>
        <color indexed="9"/>
        <rFont val="Arial"/>
        <family val="0"/>
      </rPr>
      <t>°C</t>
    </r>
  </si>
  <si>
    <t>Deacde 2</t>
  </si>
  <si>
    <r>
      <t xml:space="preserve">Laagste minimum in </t>
    </r>
    <r>
      <rPr>
        <sz val="10"/>
        <color indexed="9"/>
        <rFont val="Arial"/>
        <family val="0"/>
      </rPr>
      <t>°</t>
    </r>
    <r>
      <rPr>
        <sz val="10"/>
        <color indexed="9"/>
        <rFont val="Arial"/>
        <family val="2"/>
      </rPr>
      <t>C</t>
    </r>
  </si>
  <si>
    <r>
      <t xml:space="preserve">Hoogste maximum in </t>
    </r>
    <r>
      <rPr>
        <sz val="10"/>
        <color indexed="9"/>
        <rFont val="Arial"/>
        <family val="0"/>
      </rPr>
      <t>°</t>
    </r>
    <r>
      <rPr>
        <sz val="10"/>
        <color indexed="9"/>
        <rFont val="Arial"/>
        <family val="2"/>
      </rPr>
      <t>C</t>
    </r>
  </si>
  <si>
    <r>
      <t xml:space="preserve">Laagste maximum in </t>
    </r>
    <r>
      <rPr>
        <sz val="10"/>
        <color indexed="9"/>
        <rFont val="Arial"/>
        <family val="0"/>
      </rPr>
      <t>°</t>
    </r>
    <r>
      <rPr>
        <sz val="10"/>
        <color indexed="9"/>
        <rFont val="Arial"/>
        <family val="2"/>
      </rPr>
      <t>C</t>
    </r>
  </si>
  <si>
    <r>
      <t xml:space="preserve">Hoogste etmaal in </t>
    </r>
    <r>
      <rPr>
        <sz val="10"/>
        <color indexed="9"/>
        <rFont val="Arial"/>
        <family val="0"/>
      </rPr>
      <t>°</t>
    </r>
    <r>
      <rPr>
        <sz val="10"/>
        <color indexed="9"/>
        <rFont val="Arial"/>
        <family val="2"/>
      </rPr>
      <t>C</t>
    </r>
  </si>
  <si>
    <r>
      <t xml:space="preserve">Laagste etmaal in </t>
    </r>
    <r>
      <rPr>
        <sz val="10"/>
        <color indexed="9"/>
        <rFont val="Arial"/>
        <family val="0"/>
      </rPr>
      <t>°</t>
    </r>
    <r>
      <rPr>
        <sz val="10"/>
        <color indexed="9"/>
        <rFont val="Arial"/>
        <family val="2"/>
      </rPr>
      <t>C</t>
    </r>
  </si>
  <si>
    <r>
      <t xml:space="preserve">Hoogste minimum in </t>
    </r>
    <r>
      <rPr>
        <sz val="10"/>
        <color indexed="9"/>
        <rFont val="Arial"/>
        <family val="0"/>
      </rPr>
      <t>°</t>
    </r>
    <r>
      <rPr>
        <sz val="10"/>
        <color indexed="9"/>
        <rFont val="Arial"/>
        <family val="2"/>
      </rPr>
      <t>C</t>
    </r>
  </si>
  <si>
    <t>Hoogste dag totaal in mm</t>
  </si>
  <si>
    <t>Langst droge periode in dagen</t>
  </si>
  <si>
    <t xml:space="preserve">Afwijking in °C </t>
  </si>
  <si>
    <t>UV-Index</t>
  </si>
  <si>
    <t>Tijd max UV</t>
  </si>
  <si>
    <t>Tijd max luchtd</t>
  </si>
  <si>
    <t>Tijd min luchtd</t>
  </si>
  <si>
    <t>Max Rain Rate/h</t>
  </si>
  <si>
    <t>Tijd max RR</t>
  </si>
  <si>
    <t>Hoogste rain rate per uur</t>
  </si>
  <si>
    <t>Zon</t>
  </si>
  <si>
    <t>Maximum uren</t>
  </si>
  <si>
    <t>Minimum uren</t>
  </si>
  <si>
    <t>Maximum UV-Index</t>
  </si>
  <si>
    <t>Minimum UV-Index</t>
  </si>
  <si>
    <t>Extremen juni 2012</t>
  </si>
  <si>
    <t>Eerst en later buien. Ook zon</t>
  </si>
  <si>
    <t>n.v.t.</t>
  </si>
  <si>
    <t>ZZO</t>
  </si>
  <si>
    <t>Paar buien met onweer. Veel wind</t>
  </si>
  <si>
    <t>ZW</t>
  </si>
  <si>
    <t>Bewolkt. Soms wat spetters</t>
  </si>
  <si>
    <t>NNW</t>
  </si>
  <si>
    <t>ONO</t>
  </si>
  <si>
    <t>NO</t>
  </si>
  <si>
    <t>Een bui, verder veel wolken</t>
  </si>
  <si>
    <t>Perioden met zon. Droog</t>
  </si>
  <si>
    <t>Brede wolkenvelden en buien</t>
  </si>
  <si>
    <t>Koud en regenachtig</t>
  </si>
  <si>
    <t>Droog met af en toe zon</t>
  </si>
  <si>
    <t>Eerst regen. Later opklaringen</t>
  </si>
  <si>
    <t>Eerst wolkenvelden. Later veel zon</t>
  </si>
  <si>
    <t>Koel en nat</t>
  </si>
  <si>
    <t>Wolkenvelden. Paar spatten</t>
  </si>
  <si>
    <t>Eerst onweersbui. Verder ook zon</t>
  </si>
  <si>
    <t>Wolkenvelden en zon</t>
  </si>
  <si>
    <t>Wolkenvelden. Overdag meer zon</t>
  </si>
  <si>
    <t>Van tijd tot tijd buiige regen</t>
  </si>
  <si>
    <t>Eerst een paar buien</t>
  </si>
  <si>
    <t>Wolkenvelden zon. Stevige wind</t>
  </si>
  <si>
    <t>Eerst onweer. In de middag zon</t>
  </si>
  <si>
    <t>W</t>
  </si>
  <si>
    <t>Perioden met zon en droog</t>
  </si>
  <si>
    <t>Opklaringen en wolkenvelden</t>
  </si>
  <si>
    <t>Vrij fris en wisselvallig</t>
  </si>
  <si>
    <t>Veel bewolking. Kleine opklaring</t>
  </si>
  <si>
    <t>OZO</t>
  </si>
  <si>
    <t>Eerst buien. Ook overdag buien</t>
  </si>
  <si>
    <t>ZZW</t>
  </si>
  <si>
    <t>Paar spetters. Ook opklaringen</t>
  </si>
  <si>
    <t>Veel regen. Later ook onweer</t>
  </si>
  <si>
    <t>Enkele bui. Ook geregeld zon</t>
  </si>
  <si>
    <t>Eerst veel wolken. Later meer zon</t>
  </si>
  <si>
    <t>Veel bewolking. Overwegend droog</t>
  </si>
  <si>
    <t>Wolkenvelden en broeierig warm</t>
  </si>
  <si>
    <t>Wolkenvelden en opklaringen</t>
  </si>
  <si>
    <t>WNW</t>
  </si>
  <si>
    <t>Normaal</t>
  </si>
  <si>
    <t>Vrij koel en wisselvallig</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</si>
</sst>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413]dddd\ d\ mmmm\ yyyy"/>
    <numFmt numFmtId="166" formatCode="#,##0.0"/>
    <numFmt numFmtId="167" formatCode="h:mm;@"/>
    <numFmt numFmtId="168" formatCode="0.0%"/>
    <numFmt numFmtId="169" formatCode="[$-413]d/mmm/yy;@"/>
    <numFmt numFmtId="170" formatCode="[$-413]mmm/yy;@"/>
    <numFmt numFmtId="171" formatCode="[$-413]mmmm/yy;@"/>
    <numFmt numFmtId="172" formatCode="&quot;€&quot;\ #,##0.0_-"/>
    <numFmt numFmtId="173" formatCode="[$-413]d/mmm;@"/>
    <numFmt numFmtId="174" formatCode="[$-413]d\ mmmm\ yyyy;@"/>
    <numFmt numFmtId="175" formatCode="dd/mm/yy;@"/>
    <numFmt numFmtId="176" formatCode="[Blue][&lt;=0]General;[Black]0.0"/>
    <numFmt numFmtId="177" formatCode="[$-F400]h:mm:ss\ AM/PM"/>
    <numFmt numFmtId="178" formatCode="[$-413]dd/mmm/yy;@"/>
    <numFmt numFmtId="179" formatCode="0.0E+00"/>
    <numFmt numFmtId="180" formatCode="#,##0.0_ ;[Red]\-#,##0.0\ "/>
    <numFmt numFmtId="181" formatCode="#,##0.0_ ;\-#,##0.0\ "/>
    <numFmt numFmtId="182" formatCode="mmm/yyyy"/>
    <numFmt numFmtId="183" formatCode="0.0_ ;\-0.0\ "/>
  </numFmts>
  <fonts count="76">
    <font>
      <sz val="10"/>
      <name val="Arial"/>
      <family val="0"/>
    </font>
    <font>
      <b/>
      <sz val="10"/>
      <name val="Arial"/>
      <family val="2"/>
    </font>
    <font>
      <b/>
      <sz val="10"/>
      <color indexed="9"/>
      <name val="Arial"/>
      <family val="2"/>
    </font>
    <font>
      <sz val="10"/>
      <color indexed="9"/>
      <name val="Arial"/>
      <family val="2"/>
    </font>
    <font>
      <b/>
      <i/>
      <sz val="10"/>
      <name val="Arial"/>
      <family val="2"/>
    </font>
    <font>
      <b/>
      <u val="single"/>
      <sz val="10"/>
      <name val="Arial"/>
      <family val="2"/>
    </font>
    <font>
      <u val="single"/>
      <sz val="10"/>
      <color indexed="36"/>
      <name val="Arial"/>
      <family val="0"/>
    </font>
    <font>
      <u val="single"/>
      <sz val="10"/>
      <color indexed="12"/>
      <name val="Arial"/>
      <family val="0"/>
    </font>
    <font>
      <b/>
      <u val="single"/>
      <sz val="10"/>
      <color indexed="9"/>
      <name val="Arial"/>
      <family val="2"/>
    </font>
    <font>
      <u val="single"/>
      <sz val="10"/>
      <color indexed="9"/>
      <name val="Arial"/>
      <family val="2"/>
    </font>
    <font>
      <i/>
      <sz val="10"/>
      <color indexed="9"/>
      <name val="Arial"/>
      <family val="2"/>
    </font>
    <font>
      <b/>
      <i/>
      <sz val="10"/>
      <color indexed="9"/>
      <name val="Arial"/>
      <family val="2"/>
    </font>
    <font>
      <i/>
      <sz val="10"/>
      <name val="Arial"/>
      <family val="2"/>
    </font>
    <font>
      <b/>
      <sz val="10"/>
      <color indexed="12"/>
      <name val="Arial"/>
      <family val="2"/>
    </font>
    <font>
      <sz val="10"/>
      <color indexed="10"/>
      <name val="Arial"/>
      <family val="2"/>
    </font>
    <font>
      <b/>
      <sz val="10"/>
      <color indexed="18"/>
      <name val="Arial"/>
      <family val="2"/>
    </font>
    <font>
      <sz val="10"/>
      <color indexed="18"/>
      <name val="Arial"/>
      <family val="2"/>
    </font>
    <font>
      <sz val="10"/>
      <color indexed="13"/>
      <name val="Arial"/>
      <family val="2"/>
    </font>
    <font>
      <b/>
      <sz val="8"/>
      <name val="Tahoma"/>
      <family val="0"/>
    </font>
    <font>
      <sz val="9.25"/>
      <color indexed="8"/>
      <name val="Arial"/>
      <family val="2"/>
    </font>
    <font>
      <sz val="8.5"/>
      <color indexed="8"/>
      <name val="Arial"/>
      <family val="2"/>
    </font>
    <font>
      <sz val="10"/>
      <color indexed="8"/>
      <name val="Arial"/>
      <family val="2"/>
    </font>
    <font>
      <sz val="9.2"/>
      <color indexed="8"/>
      <name val="Arial"/>
      <family val="2"/>
    </font>
    <font>
      <sz val="9.5"/>
      <color indexed="8"/>
      <name val="Arial"/>
      <family val="2"/>
    </font>
    <font>
      <sz val="8.7"/>
      <color indexed="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13"/>
      <name val="Arial"/>
      <family val="2"/>
    </font>
    <font>
      <b/>
      <sz val="10"/>
      <color indexed="51"/>
      <name val="Arial"/>
      <family val="2"/>
    </font>
    <font>
      <sz val="10"/>
      <color indexed="51"/>
      <name val="Arial"/>
      <family val="2"/>
    </font>
    <font>
      <b/>
      <sz val="9.25"/>
      <color indexed="8"/>
      <name val="Arial"/>
      <family val="2"/>
    </font>
    <font>
      <b/>
      <sz val="11.25"/>
      <color indexed="8"/>
      <name val="Arial"/>
      <family val="2"/>
    </font>
    <font>
      <b/>
      <sz val="10"/>
      <color indexed="8"/>
      <name val="Arial"/>
      <family val="2"/>
    </font>
    <font>
      <b/>
      <sz val="12"/>
      <color indexed="8"/>
      <name val="Arial"/>
      <family val="2"/>
    </font>
    <font>
      <b/>
      <sz val="9.5"/>
      <color indexed="8"/>
      <name val="Arial"/>
      <family val="2"/>
    </font>
    <font>
      <b/>
      <sz val="11.5"/>
      <color indexed="8"/>
      <name val="Arial"/>
      <family val="2"/>
    </font>
    <font>
      <b/>
      <sz val="11"/>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0"/>
      <name val="Arial"/>
      <family val="2"/>
    </font>
    <font>
      <sz val="10"/>
      <color theme="0"/>
      <name val="Arial"/>
      <family val="2"/>
    </font>
    <font>
      <b/>
      <sz val="10"/>
      <color rgb="FFFFFF00"/>
      <name val="Arial"/>
      <family val="2"/>
    </font>
    <font>
      <sz val="10"/>
      <color rgb="FFFFFF00"/>
      <name val="Arial"/>
      <family val="2"/>
    </font>
    <font>
      <b/>
      <sz val="10"/>
      <color rgb="FFFFC000"/>
      <name val="Arial"/>
      <family val="2"/>
    </font>
    <font>
      <sz val="10"/>
      <color rgb="FFFFC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48"/>
        <bgColor indexed="64"/>
      </patternFill>
    </fill>
    <fill>
      <patternFill patternType="solid">
        <fgColor indexed="12"/>
        <bgColor indexed="64"/>
      </patternFill>
    </fill>
    <fill>
      <patternFill patternType="solid">
        <fgColor indexed="8"/>
        <bgColor indexed="64"/>
      </patternFill>
    </fill>
    <fill>
      <patternFill patternType="solid">
        <fgColor indexed="55"/>
        <bgColor indexed="64"/>
      </patternFill>
    </fill>
    <fill>
      <patternFill patternType="solid">
        <fgColor rgb="FF99CCFF"/>
        <bgColor indexed="64"/>
      </patternFill>
    </fill>
    <fill>
      <patternFill patternType="solid">
        <fgColor rgb="FF0033CC"/>
        <bgColor indexed="64"/>
      </patternFill>
    </fill>
    <fill>
      <patternFill patternType="solid">
        <fgColor rgb="FF3366FF"/>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color indexed="63"/>
      </right>
      <top>
        <color indexed="63"/>
      </top>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style="thin"/>
      <right style="medium"/>
      <top>
        <color indexed="63"/>
      </top>
      <bottom style="mediu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thin"/>
      <bottom style="thin"/>
    </border>
    <border>
      <left>
        <color indexed="63"/>
      </left>
      <right style="thin"/>
      <top>
        <color indexed="63"/>
      </top>
      <bottom style="medium"/>
    </border>
    <border>
      <left>
        <color indexed="63"/>
      </left>
      <right style="medium"/>
      <top style="thin"/>
      <bottom style="medium"/>
    </border>
    <border>
      <left style="thin"/>
      <right style="medium"/>
      <top style="thin"/>
      <bottom style="medium"/>
    </border>
    <border>
      <left>
        <color indexed="63"/>
      </left>
      <right style="thin"/>
      <top style="thin"/>
      <bottom style="medium"/>
    </border>
    <border>
      <left>
        <color indexed="63"/>
      </left>
      <right style="medium"/>
      <top style="medium"/>
      <bottom style="mediu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color indexed="63"/>
      </top>
      <bottom style="thin"/>
    </border>
    <border>
      <left style="medium"/>
      <right>
        <color indexed="63"/>
      </right>
      <top style="medium"/>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0" borderId="3" applyNumberFormat="0" applyFill="0" applyAlignment="0" applyProtection="0"/>
    <xf numFmtId="0" fontId="6" fillId="0" borderId="0" applyNumberFormat="0" applyFill="0" applyBorder="0" applyAlignment="0" applyProtection="0"/>
    <xf numFmtId="0" fontId="57" fillId="28" borderId="0" applyNumberFormat="0" applyBorder="0" applyAlignment="0" applyProtection="0"/>
    <xf numFmtId="0" fontId="7" fillId="0" borderId="0" applyNumberFormat="0" applyFill="0" applyBorder="0" applyAlignment="0" applyProtection="0"/>
    <xf numFmtId="0" fontId="5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0" fillId="31" borderId="7" applyNumberFormat="0" applyFont="0" applyAlignment="0" applyProtection="0"/>
    <xf numFmtId="0" fontId="63" fillId="32"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cellStyleXfs>
  <cellXfs count="187">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horizontal="center"/>
    </xf>
    <xf numFmtId="0" fontId="3" fillId="33" borderId="0"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0" borderId="0" xfId="0" applyFill="1" applyAlignment="1">
      <alignment/>
    </xf>
    <xf numFmtId="167" fontId="0" fillId="33" borderId="0" xfId="0" applyNumberFormat="1" applyFill="1" applyBorder="1" applyAlignment="1">
      <alignment/>
    </xf>
    <xf numFmtId="173" fontId="0" fillId="33" borderId="0" xfId="0" applyNumberFormat="1" applyFill="1" applyBorder="1" applyAlignment="1">
      <alignment/>
    </xf>
    <xf numFmtId="0" fontId="3" fillId="34" borderId="16" xfId="0" applyFont="1" applyFill="1" applyBorder="1" applyAlignment="1">
      <alignment/>
    </xf>
    <xf numFmtId="0" fontId="3" fillId="34" borderId="17" xfId="0" applyFont="1" applyFill="1" applyBorder="1" applyAlignment="1">
      <alignment/>
    </xf>
    <xf numFmtId="164" fontId="3" fillId="34" borderId="18" xfId="0" applyNumberFormat="1" applyFont="1" applyFill="1" applyBorder="1" applyAlignment="1">
      <alignment horizontal="center"/>
    </xf>
    <xf numFmtId="0" fontId="3" fillId="34" borderId="17" xfId="0" applyFont="1" applyFill="1" applyBorder="1" applyAlignment="1">
      <alignment horizontal="center"/>
    </xf>
    <xf numFmtId="0" fontId="3" fillId="34" borderId="19" xfId="0" applyFont="1" applyFill="1" applyBorder="1" applyAlignment="1">
      <alignment/>
    </xf>
    <xf numFmtId="164" fontId="3" fillId="34" borderId="18" xfId="0" applyNumberFormat="1" applyFont="1" applyFill="1" applyBorder="1" applyAlignment="1" quotePrefix="1">
      <alignment horizontal="center"/>
    </xf>
    <xf numFmtId="164" fontId="3" fillId="34" borderId="17" xfId="0" applyNumberFormat="1" applyFont="1" applyFill="1" applyBorder="1" applyAlignment="1">
      <alignment horizontal="center"/>
    </xf>
    <xf numFmtId="164" fontId="3" fillId="34" borderId="19" xfId="0" applyNumberFormat="1" applyFont="1" applyFill="1" applyBorder="1" applyAlignment="1">
      <alignment horizontal="center"/>
    </xf>
    <xf numFmtId="9" fontId="3" fillId="34" borderId="17" xfId="0" applyNumberFormat="1" applyFont="1" applyFill="1" applyBorder="1" applyAlignment="1">
      <alignment horizontal="center"/>
    </xf>
    <xf numFmtId="9" fontId="3" fillId="34" borderId="19" xfId="0" applyNumberFormat="1" applyFont="1" applyFill="1" applyBorder="1" applyAlignment="1">
      <alignment horizontal="center"/>
    </xf>
    <xf numFmtId="166" fontId="3" fillId="34" borderId="18" xfId="0" applyNumberFormat="1" applyFont="1" applyFill="1" applyBorder="1" applyAlignment="1">
      <alignment horizontal="center"/>
    </xf>
    <xf numFmtId="0" fontId="3" fillId="34" borderId="20" xfId="0" applyFont="1" applyFill="1" applyBorder="1" applyAlignment="1">
      <alignment/>
    </xf>
    <xf numFmtId="0" fontId="2" fillId="35" borderId="21" xfId="0" applyFont="1" applyFill="1" applyBorder="1" applyAlignment="1">
      <alignment horizontal="center"/>
    </xf>
    <xf numFmtId="0" fontId="2" fillId="35" borderId="22" xfId="0" applyFont="1" applyFill="1" applyBorder="1" applyAlignment="1">
      <alignment horizontal="center"/>
    </xf>
    <xf numFmtId="174" fontId="3" fillId="36" borderId="16" xfId="0" applyNumberFormat="1" applyFont="1" applyFill="1" applyBorder="1" applyAlignment="1">
      <alignment/>
    </xf>
    <xf numFmtId="0" fontId="3" fillId="36" borderId="17" xfId="0" applyFont="1" applyFill="1" applyBorder="1" applyAlignment="1">
      <alignment horizontal="center"/>
    </xf>
    <xf numFmtId="166" fontId="3" fillId="36" borderId="17" xfId="0" applyNumberFormat="1" applyFont="1" applyFill="1" applyBorder="1" applyAlignment="1">
      <alignment horizontal="center"/>
    </xf>
    <xf numFmtId="0" fontId="10" fillId="36" borderId="17" xfId="0" applyFont="1" applyFill="1" applyBorder="1" applyAlignment="1">
      <alignment horizontal="center"/>
    </xf>
    <xf numFmtId="164" fontId="3" fillId="36" borderId="17" xfId="0" applyNumberFormat="1" applyFont="1" applyFill="1" applyBorder="1" applyAlignment="1">
      <alignment horizontal="center"/>
    </xf>
    <xf numFmtId="164" fontId="3" fillId="36" borderId="18" xfId="0" applyNumberFormat="1" applyFont="1" applyFill="1" applyBorder="1" applyAlignment="1">
      <alignment horizontal="center"/>
    </xf>
    <xf numFmtId="0" fontId="11" fillId="36" borderId="17" xfId="0" applyFont="1" applyFill="1" applyBorder="1" applyAlignment="1">
      <alignment horizontal="center"/>
    </xf>
    <xf numFmtId="166" fontId="2" fillId="34" borderId="17" xfId="0" applyNumberFormat="1" applyFont="1" applyFill="1" applyBorder="1" applyAlignment="1">
      <alignment horizontal="center"/>
    </xf>
    <xf numFmtId="166" fontId="2" fillId="34" borderId="17" xfId="0" applyNumberFormat="1" applyFont="1" applyFill="1" applyBorder="1" applyAlignment="1" quotePrefix="1">
      <alignment horizontal="center"/>
    </xf>
    <xf numFmtId="20" fontId="10" fillId="34" borderId="17" xfId="0" applyNumberFormat="1" applyFont="1" applyFill="1" applyBorder="1" applyAlignment="1">
      <alignment horizontal="center"/>
    </xf>
    <xf numFmtId="166" fontId="3" fillId="34" borderId="17" xfId="0" applyNumberFormat="1" applyFont="1" applyFill="1" applyBorder="1" applyAlignment="1">
      <alignment horizontal="center"/>
    </xf>
    <xf numFmtId="9" fontId="2" fillId="34" borderId="17" xfId="0" applyNumberFormat="1" applyFont="1" applyFill="1" applyBorder="1" applyAlignment="1">
      <alignment horizontal="center"/>
    </xf>
    <xf numFmtId="167" fontId="10" fillId="34" borderId="17" xfId="0" applyNumberFormat="1" applyFont="1" applyFill="1" applyBorder="1" applyAlignment="1">
      <alignment horizontal="center"/>
    </xf>
    <xf numFmtId="0" fontId="3" fillId="34" borderId="0" xfId="0" applyFont="1" applyFill="1" applyBorder="1" applyAlignment="1">
      <alignment/>
    </xf>
    <xf numFmtId="0" fontId="3" fillId="34" borderId="23" xfId="0" applyFont="1" applyFill="1" applyBorder="1" applyAlignment="1">
      <alignment/>
    </xf>
    <xf numFmtId="0" fontId="3" fillId="34" borderId="24" xfId="0" applyFont="1" applyFill="1" applyBorder="1" applyAlignment="1">
      <alignment/>
    </xf>
    <xf numFmtId="0" fontId="3" fillId="34" borderId="25" xfId="0" applyFont="1" applyFill="1" applyBorder="1" applyAlignment="1">
      <alignment/>
    </xf>
    <xf numFmtId="0" fontId="3" fillId="34" borderId="14" xfId="0" applyFont="1" applyFill="1" applyBorder="1" applyAlignment="1">
      <alignment/>
    </xf>
    <xf numFmtId="0" fontId="3" fillId="34" borderId="26" xfId="0" applyFont="1" applyFill="1" applyBorder="1" applyAlignment="1">
      <alignment/>
    </xf>
    <xf numFmtId="173" fontId="10" fillId="34" borderId="24" xfId="0" applyNumberFormat="1" applyFont="1" applyFill="1" applyBorder="1" applyAlignment="1">
      <alignment horizontal="center"/>
    </xf>
    <xf numFmtId="0" fontId="3" fillId="34" borderId="27" xfId="0" applyFont="1" applyFill="1" applyBorder="1" applyAlignment="1">
      <alignment/>
    </xf>
    <xf numFmtId="164" fontId="3" fillId="34" borderId="28" xfId="0" applyNumberFormat="1" applyFont="1" applyFill="1" applyBorder="1" applyAlignment="1">
      <alignment horizontal="center"/>
    </xf>
    <xf numFmtId="0" fontId="3" fillId="34" borderId="29" xfId="0" applyFont="1" applyFill="1" applyBorder="1" applyAlignment="1">
      <alignment/>
    </xf>
    <xf numFmtId="170" fontId="11" fillId="34" borderId="20" xfId="0" applyNumberFormat="1" applyFont="1" applyFill="1" applyBorder="1" applyAlignment="1">
      <alignment horizontal="center"/>
    </xf>
    <xf numFmtId="0" fontId="10" fillId="34" borderId="14" xfId="0" applyFont="1" applyFill="1" applyBorder="1" applyAlignment="1">
      <alignment/>
    </xf>
    <xf numFmtId="164" fontId="11" fillId="34" borderId="30" xfId="0" applyNumberFormat="1" applyFont="1" applyFill="1" applyBorder="1" applyAlignment="1">
      <alignment horizontal="center"/>
    </xf>
    <xf numFmtId="164" fontId="3" fillId="34" borderId="31" xfId="0" applyNumberFormat="1" applyFont="1" applyFill="1" applyBorder="1" applyAlignment="1">
      <alignment horizontal="center"/>
    </xf>
    <xf numFmtId="0" fontId="2" fillId="34" borderId="14" xfId="0" applyFont="1" applyFill="1" applyBorder="1" applyAlignment="1">
      <alignment/>
    </xf>
    <xf numFmtId="173" fontId="11" fillId="35" borderId="32" xfId="0" applyNumberFormat="1" applyFont="1" applyFill="1" applyBorder="1" applyAlignment="1">
      <alignment/>
    </xf>
    <xf numFmtId="0" fontId="11" fillId="35" borderId="33" xfId="0" applyFont="1" applyFill="1" applyBorder="1" applyAlignment="1">
      <alignment/>
    </xf>
    <xf numFmtId="0" fontId="11" fillId="35" borderId="22" xfId="0" applyFont="1" applyFill="1" applyBorder="1" applyAlignment="1">
      <alignment horizontal="center"/>
    </xf>
    <xf numFmtId="0" fontId="11" fillId="35" borderId="32" xfId="0" applyFont="1" applyFill="1" applyBorder="1" applyAlignment="1">
      <alignment/>
    </xf>
    <xf numFmtId="0" fontId="3" fillId="35" borderId="33" xfId="0" applyFont="1" applyFill="1" applyBorder="1" applyAlignment="1">
      <alignment/>
    </xf>
    <xf numFmtId="0" fontId="3" fillId="35" borderId="34" xfId="0" applyFont="1" applyFill="1" applyBorder="1" applyAlignment="1">
      <alignment/>
    </xf>
    <xf numFmtId="0" fontId="3" fillId="35" borderId="32" xfId="0" applyFont="1" applyFill="1" applyBorder="1" applyAlignment="1">
      <alignment/>
    </xf>
    <xf numFmtId="0" fontId="11" fillId="35" borderId="34" xfId="0" applyFont="1" applyFill="1" applyBorder="1" applyAlignment="1">
      <alignment/>
    </xf>
    <xf numFmtId="0" fontId="11" fillId="35" borderId="35" xfId="0" applyFont="1" applyFill="1" applyBorder="1" applyAlignment="1">
      <alignment/>
    </xf>
    <xf numFmtId="0" fontId="11" fillId="35" borderId="21" xfId="0" applyFont="1" applyFill="1" applyBorder="1" applyAlignment="1">
      <alignment/>
    </xf>
    <xf numFmtId="0" fontId="11" fillId="35" borderId="21" xfId="0" applyFont="1" applyFill="1" applyBorder="1" applyAlignment="1">
      <alignment horizontal="center"/>
    </xf>
    <xf numFmtId="0" fontId="11" fillId="35" borderId="36" xfId="0" applyFont="1" applyFill="1" applyBorder="1" applyAlignment="1">
      <alignment/>
    </xf>
    <xf numFmtId="0" fontId="9" fillId="35" borderId="37" xfId="0" applyFont="1" applyFill="1" applyBorder="1" applyAlignment="1">
      <alignment/>
    </xf>
    <xf numFmtId="0" fontId="3" fillId="33" borderId="0" xfId="0" applyFont="1" applyFill="1" applyBorder="1" applyAlignment="1">
      <alignment horizontal="center"/>
    </xf>
    <xf numFmtId="0" fontId="8" fillId="35" borderId="38" xfId="0" applyFont="1" applyFill="1" applyBorder="1" applyAlignment="1">
      <alignment horizontal="left"/>
    </xf>
    <xf numFmtId="0" fontId="2" fillId="34" borderId="39" xfId="0" applyFont="1" applyFill="1" applyBorder="1" applyAlignment="1">
      <alignment horizontal="center"/>
    </xf>
    <xf numFmtId="0" fontId="3" fillId="34" borderId="40" xfId="0" applyFont="1" applyFill="1" applyBorder="1" applyAlignment="1">
      <alignment/>
    </xf>
    <xf numFmtId="0" fontId="2" fillId="34" borderId="41" xfId="0" applyFont="1" applyFill="1" applyBorder="1" applyAlignment="1">
      <alignment horizontal="center"/>
    </xf>
    <xf numFmtId="0" fontId="3" fillId="34" borderId="29" xfId="0" applyFont="1" applyFill="1" applyBorder="1" applyAlignment="1">
      <alignment horizontal="center"/>
    </xf>
    <xf numFmtId="174" fontId="2" fillId="37" borderId="16" xfId="0" applyNumberFormat="1" applyFont="1" applyFill="1" applyBorder="1" applyAlignment="1">
      <alignment horizontal="center"/>
    </xf>
    <xf numFmtId="0" fontId="2" fillId="37" borderId="17" xfId="0" applyFont="1" applyFill="1" applyBorder="1" applyAlignment="1">
      <alignment horizontal="center"/>
    </xf>
    <xf numFmtId="166" fontId="2" fillId="37" borderId="17" xfId="0" applyNumberFormat="1" applyFont="1" applyFill="1" applyBorder="1" applyAlignment="1">
      <alignment horizontal="center"/>
    </xf>
    <xf numFmtId="20" fontId="11" fillId="37" borderId="17" xfId="0" applyNumberFormat="1" applyFont="1" applyFill="1" applyBorder="1" applyAlignment="1">
      <alignment horizontal="center"/>
    </xf>
    <xf numFmtId="9" fontId="2" fillId="37" borderId="17" xfId="0" applyNumberFormat="1" applyFont="1" applyFill="1" applyBorder="1" applyAlignment="1">
      <alignment horizontal="center"/>
    </xf>
    <xf numFmtId="164" fontId="2" fillId="37" borderId="17" xfId="0" applyNumberFormat="1" applyFont="1" applyFill="1" applyBorder="1" applyAlignment="1">
      <alignment horizontal="center"/>
    </xf>
    <xf numFmtId="164" fontId="2" fillId="37" borderId="18" xfId="0" applyNumberFormat="1" applyFont="1" applyFill="1" applyBorder="1" applyAlignment="1">
      <alignment horizontal="center"/>
    </xf>
    <xf numFmtId="0" fontId="2" fillId="37" borderId="16" xfId="0" applyFont="1" applyFill="1" applyBorder="1" applyAlignment="1">
      <alignment horizontal="center"/>
    </xf>
    <xf numFmtId="167" fontId="11" fillId="37"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42" xfId="0" applyNumberFormat="1" applyFont="1" applyFill="1" applyBorder="1" applyAlignment="1">
      <alignment horizontal="center"/>
    </xf>
    <xf numFmtId="0" fontId="1" fillId="37" borderId="19" xfId="0" applyFont="1" applyFill="1" applyBorder="1" applyAlignment="1">
      <alignment horizontal="center"/>
    </xf>
    <xf numFmtId="166" fontId="1" fillId="37" borderId="19" xfId="0" applyNumberFormat="1" applyFont="1" applyFill="1" applyBorder="1" applyAlignment="1">
      <alignment horizontal="center"/>
    </xf>
    <xf numFmtId="167" fontId="4" fillId="37" borderId="19" xfId="0" applyNumberFormat="1" applyFont="1" applyFill="1" applyBorder="1" applyAlignment="1">
      <alignment horizontal="center"/>
    </xf>
    <xf numFmtId="20" fontId="4" fillId="37" borderId="19" xfId="0" applyNumberFormat="1" applyFont="1" applyFill="1" applyBorder="1" applyAlignment="1">
      <alignment horizontal="center"/>
    </xf>
    <xf numFmtId="9" fontId="1" fillId="37" borderId="19" xfId="0" applyNumberFormat="1" applyFont="1" applyFill="1" applyBorder="1" applyAlignment="1">
      <alignment horizontal="center"/>
    </xf>
    <xf numFmtId="164" fontId="1" fillId="37" borderId="19" xfId="0" applyNumberFormat="1" applyFont="1" applyFill="1" applyBorder="1" applyAlignment="1">
      <alignment horizontal="center"/>
    </xf>
    <xf numFmtId="164" fontId="1" fillId="37" borderId="42" xfId="0" applyNumberFormat="1" applyFont="1" applyFill="1" applyBorder="1" applyAlignment="1">
      <alignment horizontal="center"/>
    </xf>
    <xf numFmtId="164" fontId="3" fillId="34" borderId="17" xfId="0" applyNumberFormat="1" applyFont="1" applyFill="1" applyBorder="1" applyAlignment="1">
      <alignment horizontal="center"/>
    </xf>
    <xf numFmtId="170" fontId="2" fillId="35" borderId="36" xfId="0" applyNumberFormat="1" applyFont="1" applyFill="1" applyBorder="1" applyAlignment="1">
      <alignment horizontal="center"/>
    </xf>
    <xf numFmtId="174" fontId="3" fillId="36" borderId="29" xfId="0" applyNumberFormat="1" applyFont="1" applyFill="1" applyBorder="1" applyAlignment="1">
      <alignment/>
    </xf>
    <xf numFmtId="167" fontId="11" fillId="37" borderId="29" xfId="0" applyNumberFormat="1" applyFont="1" applyFill="1" applyBorder="1" applyAlignment="1">
      <alignment horizontal="center"/>
    </xf>
    <xf numFmtId="167" fontId="4" fillId="37" borderId="43" xfId="0" applyNumberFormat="1" applyFont="1" applyFill="1" applyBorder="1" applyAlignment="1">
      <alignment horizontal="center"/>
    </xf>
    <xf numFmtId="170" fontId="8" fillId="35" borderId="35" xfId="0" applyNumberFormat="1" applyFont="1" applyFill="1" applyBorder="1" applyAlignment="1">
      <alignment horizontal="center"/>
    </xf>
    <xf numFmtId="170" fontId="5" fillId="37" borderId="23" xfId="0" applyNumberFormat="1" applyFont="1" applyFill="1" applyBorder="1" applyAlignment="1">
      <alignment horizontal="center"/>
    </xf>
    <xf numFmtId="164" fontId="2" fillId="34" borderId="0" xfId="0" applyNumberFormat="1" applyFont="1" applyFill="1" applyBorder="1" applyAlignment="1">
      <alignment horizontal="center"/>
    </xf>
    <xf numFmtId="17" fontId="2" fillId="35" borderId="22" xfId="0" applyNumberFormat="1" applyFont="1" applyFill="1" applyBorder="1" applyAlignment="1">
      <alignment horizontal="center"/>
    </xf>
    <xf numFmtId="0" fontId="12" fillId="33" borderId="0" xfId="0" applyFont="1" applyFill="1" applyBorder="1" applyAlignment="1">
      <alignment/>
    </xf>
    <xf numFmtId="0" fontId="0" fillId="35" borderId="37" xfId="0" applyFill="1" applyBorder="1" applyAlignment="1">
      <alignment/>
    </xf>
    <xf numFmtId="0" fontId="0" fillId="35" borderId="44" xfId="0" applyFill="1" applyBorder="1" applyAlignment="1">
      <alignment/>
    </xf>
    <xf numFmtId="166" fontId="2" fillId="34" borderId="18" xfId="0" applyNumberFormat="1" applyFont="1" applyFill="1" applyBorder="1" applyAlignment="1">
      <alignment horizontal="center"/>
    </xf>
    <xf numFmtId="166" fontId="2" fillId="34" borderId="42" xfId="0" applyNumberFormat="1" applyFont="1" applyFill="1" applyBorder="1" applyAlignment="1">
      <alignment horizontal="center"/>
    </xf>
    <xf numFmtId="166" fontId="3" fillId="34" borderId="17" xfId="0" applyNumberFormat="1" applyFont="1" applyFill="1" applyBorder="1" applyAlignment="1">
      <alignment horizontal="center"/>
    </xf>
    <xf numFmtId="166" fontId="3" fillId="34" borderId="19" xfId="0" applyNumberFormat="1" applyFont="1" applyFill="1" applyBorder="1" applyAlignment="1">
      <alignment horizontal="center"/>
    </xf>
    <xf numFmtId="166" fontId="3" fillId="34" borderId="19" xfId="0" applyNumberFormat="1" applyFont="1" applyFill="1" applyBorder="1" applyAlignment="1">
      <alignment horizontal="center"/>
    </xf>
    <xf numFmtId="9" fontId="2" fillId="34" borderId="18" xfId="0" applyNumberFormat="1" applyFont="1" applyFill="1" applyBorder="1" applyAlignment="1">
      <alignment horizontal="center"/>
    </xf>
    <xf numFmtId="9" fontId="2" fillId="34" borderId="42" xfId="0" applyNumberFormat="1" applyFont="1" applyFill="1" applyBorder="1" applyAlignment="1">
      <alignment horizontal="center"/>
    </xf>
    <xf numFmtId="9" fontId="3" fillId="34" borderId="17" xfId="0" applyNumberFormat="1" applyFont="1" applyFill="1" applyBorder="1" applyAlignment="1">
      <alignment horizontal="center"/>
    </xf>
    <xf numFmtId="9" fontId="3" fillId="34" borderId="19" xfId="0" applyNumberFormat="1" applyFont="1" applyFill="1" applyBorder="1" applyAlignment="1">
      <alignment horizontal="center"/>
    </xf>
    <xf numFmtId="17" fontId="0" fillId="33" borderId="0" xfId="0" applyNumberFormat="1" applyFill="1" applyBorder="1" applyAlignment="1">
      <alignment horizontal="center"/>
    </xf>
    <xf numFmtId="0" fontId="0" fillId="36" borderId="0" xfId="0" applyFill="1" applyBorder="1" applyAlignment="1">
      <alignment/>
    </xf>
    <xf numFmtId="164" fontId="3" fillId="34" borderId="0" xfId="0" applyNumberFormat="1" applyFont="1" applyFill="1" applyBorder="1" applyAlignment="1">
      <alignment horizontal="center"/>
    </xf>
    <xf numFmtId="0" fontId="10" fillId="36" borderId="45" xfId="0" applyFont="1" applyFill="1" applyBorder="1" applyAlignment="1">
      <alignment horizontal="center"/>
    </xf>
    <xf numFmtId="17" fontId="11" fillId="34" borderId="20" xfId="0" applyNumberFormat="1" applyFont="1" applyFill="1" applyBorder="1" applyAlignment="1">
      <alignment horizontal="center"/>
    </xf>
    <xf numFmtId="164" fontId="2" fillId="37" borderId="17" xfId="0" applyNumberFormat="1" applyFont="1" applyFill="1" applyBorder="1" applyAlignment="1" quotePrefix="1">
      <alignment horizontal="center"/>
    </xf>
    <xf numFmtId="0" fontId="0" fillId="36" borderId="17" xfId="0" applyFill="1" applyBorder="1" applyAlignment="1">
      <alignment/>
    </xf>
    <xf numFmtId="20" fontId="11" fillId="37" borderId="0" xfId="0" applyNumberFormat="1" applyFont="1" applyFill="1" applyBorder="1" applyAlignment="1">
      <alignment horizontal="center"/>
    </xf>
    <xf numFmtId="166" fontId="13" fillId="37" borderId="17" xfId="0" applyNumberFormat="1" applyFont="1" applyFill="1" applyBorder="1" applyAlignment="1">
      <alignment horizontal="center"/>
    </xf>
    <xf numFmtId="166" fontId="14" fillId="34" borderId="17" xfId="0" applyNumberFormat="1" applyFont="1" applyFill="1" applyBorder="1" applyAlignment="1">
      <alignment horizontal="center"/>
    </xf>
    <xf numFmtId="166" fontId="15" fillId="37" borderId="17" xfId="0" applyNumberFormat="1" applyFont="1" applyFill="1" applyBorder="1" applyAlignment="1">
      <alignment horizontal="center"/>
    </xf>
    <xf numFmtId="166" fontId="16" fillId="34" borderId="17" xfId="0" applyNumberFormat="1" applyFont="1" applyFill="1" applyBorder="1" applyAlignment="1">
      <alignment horizontal="center"/>
    </xf>
    <xf numFmtId="166" fontId="15" fillId="37" borderId="19" xfId="0" applyNumberFormat="1" applyFont="1" applyFill="1" applyBorder="1" applyAlignment="1">
      <alignment horizontal="center"/>
    </xf>
    <xf numFmtId="164" fontId="1" fillId="37" borderId="19" xfId="0" applyNumberFormat="1" applyFont="1" applyFill="1" applyBorder="1" applyAlignment="1" quotePrefix="1">
      <alignment horizontal="center"/>
    </xf>
    <xf numFmtId="167" fontId="10" fillId="36" borderId="17" xfId="0" applyNumberFormat="1" applyFont="1" applyFill="1" applyBorder="1" applyAlignment="1">
      <alignment horizontal="center"/>
    </xf>
    <xf numFmtId="9" fontId="10" fillId="34" borderId="17" xfId="0" applyNumberFormat="1" applyFont="1" applyFill="1" applyBorder="1" applyAlignment="1">
      <alignment horizontal="center"/>
    </xf>
    <xf numFmtId="0" fontId="2" fillId="35" borderId="46" xfId="0" applyFont="1" applyFill="1" applyBorder="1" applyAlignment="1">
      <alignment horizontal="center"/>
    </xf>
    <xf numFmtId="167" fontId="12" fillId="36" borderId="0" xfId="0" applyNumberFormat="1" applyFont="1" applyFill="1" applyBorder="1" applyAlignment="1">
      <alignment/>
    </xf>
    <xf numFmtId="167" fontId="11" fillId="37" borderId="47" xfId="0" applyNumberFormat="1" applyFont="1" applyFill="1" applyBorder="1" applyAlignment="1">
      <alignment horizontal="center"/>
    </xf>
    <xf numFmtId="167" fontId="4" fillId="37" borderId="48" xfId="0" applyNumberFormat="1" applyFont="1" applyFill="1" applyBorder="1" applyAlignment="1">
      <alignment horizontal="center"/>
    </xf>
    <xf numFmtId="0" fontId="12" fillId="36" borderId="0" xfId="0" applyFont="1" applyFill="1" applyBorder="1" applyAlignment="1">
      <alignment/>
    </xf>
    <xf numFmtId="164" fontId="69" fillId="37" borderId="17" xfId="0" applyNumberFormat="1" applyFont="1" applyFill="1" applyBorder="1" applyAlignment="1" quotePrefix="1">
      <alignment horizontal="center"/>
    </xf>
    <xf numFmtId="166" fontId="70" fillId="34" borderId="17" xfId="0" applyNumberFormat="1" applyFont="1" applyFill="1" applyBorder="1" applyAlignment="1">
      <alignment horizontal="center"/>
    </xf>
    <xf numFmtId="166" fontId="69" fillId="34" borderId="18" xfId="0" applyNumberFormat="1" applyFont="1" applyFill="1" applyBorder="1" applyAlignment="1">
      <alignment horizontal="center"/>
    </xf>
    <xf numFmtId="166" fontId="70" fillId="34" borderId="19" xfId="0" applyNumberFormat="1" applyFont="1" applyFill="1" applyBorder="1" applyAlignment="1">
      <alignment horizontal="center"/>
    </xf>
    <xf numFmtId="166" fontId="69" fillId="34" borderId="42" xfId="0" applyNumberFormat="1" applyFont="1" applyFill="1" applyBorder="1" applyAlignment="1">
      <alignment horizontal="center"/>
    </xf>
    <xf numFmtId="0" fontId="3" fillId="34" borderId="45" xfId="0" applyFont="1" applyFill="1" applyBorder="1" applyAlignment="1">
      <alignment/>
    </xf>
    <xf numFmtId="0" fontId="11" fillId="35" borderId="36" xfId="0" applyFont="1" applyFill="1" applyBorder="1" applyAlignment="1">
      <alignment horizontal="center"/>
    </xf>
    <xf numFmtId="0" fontId="3" fillId="34" borderId="49" xfId="0" applyFont="1" applyFill="1" applyBorder="1" applyAlignment="1">
      <alignment/>
    </xf>
    <xf numFmtId="0" fontId="11" fillId="35" borderId="50" xfId="0" applyFont="1" applyFill="1" applyBorder="1" applyAlignment="1">
      <alignment/>
    </xf>
    <xf numFmtId="0" fontId="11" fillId="35" borderId="10" xfId="0" applyFont="1" applyFill="1" applyBorder="1" applyAlignment="1">
      <alignment/>
    </xf>
    <xf numFmtId="164" fontId="17" fillId="34" borderId="17" xfId="0" applyNumberFormat="1" applyFont="1" applyFill="1" applyBorder="1" applyAlignment="1">
      <alignment horizontal="center"/>
    </xf>
    <xf numFmtId="166" fontId="69" fillId="34" borderId="17" xfId="0" applyNumberFormat="1" applyFont="1" applyFill="1" applyBorder="1" applyAlignment="1">
      <alignment horizontal="center"/>
    </xf>
    <xf numFmtId="166" fontId="69" fillId="34" borderId="17" xfId="0" applyNumberFormat="1" applyFont="1" applyFill="1" applyBorder="1" applyAlignment="1" quotePrefix="1">
      <alignment horizontal="center"/>
    </xf>
    <xf numFmtId="166" fontId="69" fillId="37" borderId="17" xfId="0" applyNumberFormat="1" applyFont="1" applyFill="1" applyBorder="1" applyAlignment="1">
      <alignment horizontal="center"/>
    </xf>
    <xf numFmtId="0" fontId="3" fillId="38" borderId="0" xfId="0" applyFont="1" applyFill="1" applyBorder="1" applyAlignment="1">
      <alignment/>
    </xf>
    <xf numFmtId="9" fontId="3" fillId="38" borderId="0" xfId="0" applyNumberFormat="1" applyFont="1" applyFill="1" applyBorder="1" applyAlignment="1">
      <alignment horizontal="center"/>
    </xf>
    <xf numFmtId="9" fontId="3" fillId="38" borderId="0" xfId="0" applyNumberFormat="1" applyFont="1" applyFill="1" applyBorder="1" applyAlignment="1">
      <alignment horizontal="center"/>
    </xf>
    <xf numFmtId="9" fontId="2" fillId="38" borderId="0" xfId="0" applyNumberFormat="1" applyFont="1" applyFill="1" applyBorder="1" applyAlignment="1">
      <alignment horizontal="center"/>
    </xf>
    <xf numFmtId="0" fontId="2" fillId="39" borderId="32" xfId="0" applyFont="1" applyFill="1" applyBorder="1" applyAlignment="1">
      <alignment/>
    </xf>
    <xf numFmtId="9" fontId="11" fillId="39" borderId="21" xfId="0" applyNumberFormat="1" applyFont="1" applyFill="1" applyBorder="1" applyAlignment="1">
      <alignment horizontal="center"/>
    </xf>
    <xf numFmtId="17" fontId="2" fillId="39" borderId="22" xfId="0" applyNumberFormat="1" applyFont="1" applyFill="1" applyBorder="1" applyAlignment="1">
      <alignment horizontal="center"/>
    </xf>
    <xf numFmtId="0" fontId="2" fillId="39" borderId="36" xfId="0" applyFont="1" applyFill="1" applyBorder="1" applyAlignment="1">
      <alignment/>
    </xf>
    <xf numFmtId="0" fontId="3" fillId="40" borderId="24" xfId="0" applyFont="1" applyFill="1" applyBorder="1" applyAlignment="1">
      <alignment/>
    </xf>
    <xf numFmtId="0" fontId="3" fillId="40" borderId="29" xfId="0" applyFont="1" applyFill="1" applyBorder="1" applyAlignment="1">
      <alignment/>
    </xf>
    <xf numFmtId="0" fontId="3" fillId="40" borderId="51" xfId="0" applyFont="1" applyFill="1" applyBorder="1" applyAlignment="1">
      <alignment/>
    </xf>
    <xf numFmtId="0" fontId="3" fillId="40" borderId="43" xfId="0" applyFont="1" applyFill="1" applyBorder="1" applyAlignment="1">
      <alignment/>
    </xf>
    <xf numFmtId="164" fontId="3" fillId="40" borderId="17" xfId="0" applyNumberFormat="1" applyFont="1" applyFill="1" applyBorder="1" applyAlignment="1">
      <alignment horizontal="center"/>
    </xf>
    <xf numFmtId="164" fontId="3" fillId="40" borderId="19" xfId="0" applyNumberFormat="1" applyFont="1" applyFill="1" applyBorder="1" applyAlignment="1">
      <alignment horizontal="center"/>
    </xf>
    <xf numFmtId="164" fontId="0" fillId="33" borderId="12" xfId="0" applyNumberFormat="1" applyFill="1" applyBorder="1" applyAlignment="1">
      <alignment/>
    </xf>
    <xf numFmtId="164" fontId="2" fillId="40" borderId="18" xfId="0" applyNumberFormat="1" applyFont="1" applyFill="1" applyBorder="1" applyAlignment="1">
      <alignment horizontal="center"/>
    </xf>
    <xf numFmtId="164" fontId="2" fillId="40" borderId="42" xfId="0" applyNumberFormat="1" applyFont="1" applyFill="1" applyBorder="1" applyAlignment="1">
      <alignment horizontal="center"/>
    </xf>
    <xf numFmtId="166" fontId="0" fillId="33" borderId="12" xfId="0" applyNumberFormat="1" applyFill="1" applyBorder="1" applyAlignment="1">
      <alignment/>
    </xf>
    <xf numFmtId="14" fontId="3" fillId="34" borderId="16" xfId="0" applyNumberFormat="1" applyFont="1" applyFill="1" applyBorder="1" applyAlignment="1">
      <alignment horizontal="center"/>
    </xf>
    <xf numFmtId="0" fontId="0" fillId="38" borderId="13" xfId="0" applyFill="1" applyBorder="1" applyAlignment="1">
      <alignment/>
    </xf>
    <xf numFmtId="0" fontId="0" fillId="38" borderId="0" xfId="0" applyFill="1" applyBorder="1" applyAlignment="1">
      <alignment/>
    </xf>
    <xf numFmtId="0" fontId="0" fillId="38" borderId="20" xfId="0" applyFill="1" applyBorder="1" applyAlignment="1">
      <alignment/>
    </xf>
    <xf numFmtId="0" fontId="0" fillId="38" borderId="14" xfId="0" applyFill="1" applyBorder="1" applyAlignment="1">
      <alignment/>
    </xf>
    <xf numFmtId="0" fontId="70" fillId="36" borderId="0" xfId="0" applyFont="1" applyFill="1" applyBorder="1" applyAlignment="1">
      <alignment/>
    </xf>
    <xf numFmtId="164" fontId="69" fillId="34" borderId="17" xfId="0" applyNumberFormat="1" applyFont="1" applyFill="1" applyBorder="1" applyAlignment="1">
      <alignment horizontal="center"/>
    </xf>
    <xf numFmtId="166" fontId="70" fillId="36" borderId="0" xfId="0" applyNumberFormat="1" applyFont="1" applyFill="1" applyBorder="1" applyAlignment="1">
      <alignment/>
    </xf>
    <xf numFmtId="164" fontId="69" fillId="37" borderId="17" xfId="0" applyNumberFormat="1" applyFont="1" applyFill="1" applyBorder="1" applyAlignment="1">
      <alignment horizontal="center"/>
    </xf>
    <xf numFmtId="164" fontId="71" fillId="37" borderId="17" xfId="0" applyNumberFormat="1" applyFont="1" applyFill="1" applyBorder="1" applyAlignment="1">
      <alignment horizontal="center"/>
    </xf>
    <xf numFmtId="164" fontId="71" fillId="37" borderId="19" xfId="0" applyNumberFormat="1" applyFont="1" applyFill="1" applyBorder="1" applyAlignment="1">
      <alignment horizontal="center"/>
    </xf>
    <xf numFmtId="166" fontId="71" fillId="34" borderId="17" xfId="0" applyNumberFormat="1" applyFont="1" applyFill="1" applyBorder="1" applyAlignment="1">
      <alignment horizontal="center"/>
    </xf>
    <xf numFmtId="166" fontId="72" fillId="34" borderId="17" xfId="0" applyNumberFormat="1" applyFont="1" applyFill="1" applyBorder="1" applyAlignment="1">
      <alignment horizontal="center"/>
    </xf>
    <xf numFmtId="164" fontId="3" fillId="38" borderId="0" xfId="0" applyNumberFormat="1" applyFont="1" applyFill="1" applyBorder="1" applyAlignment="1">
      <alignment horizontal="center"/>
    </xf>
    <xf numFmtId="164" fontId="2" fillId="38" borderId="0" xfId="0" applyNumberFormat="1" applyFont="1" applyFill="1" applyBorder="1" applyAlignment="1">
      <alignment horizontal="center"/>
    </xf>
    <xf numFmtId="166" fontId="71" fillId="34" borderId="17" xfId="0" applyNumberFormat="1" applyFont="1" applyFill="1" applyBorder="1" applyAlignment="1" quotePrefix="1">
      <alignment horizontal="center"/>
    </xf>
    <xf numFmtId="166" fontId="73" fillId="34" borderId="17" xfId="0" applyNumberFormat="1" applyFont="1" applyFill="1" applyBorder="1" applyAlignment="1">
      <alignment horizontal="center"/>
    </xf>
    <xf numFmtId="166" fontId="74" fillId="34" borderId="17" xfId="0" applyNumberFormat="1" applyFont="1" applyFill="1" applyBorder="1" applyAlignment="1">
      <alignment horizontal="center"/>
    </xf>
    <xf numFmtId="166" fontId="73" fillId="34" borderId="18" xfId="0" applyNumberFormat="1" applyFont="1" applyFill="1" applyBorder="1" applyAlignment="1">
      <alignment horizontal="center"/>
    </xf>
    <xf numFmtId="164" fontId="71" fillId="34" borderId="17" xfId="0" applyNumberFormat="1" applyFont="1" applyFill="1" applyBorder="1" applyAlignment="1">
      <alignment horizontal="center"/>
    </xf>
    <xf numFmtId="166" fontId="71" fillId="37" borderId="17"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24">
    <dxf>
      <font>
        <b/>
        <i val="0"/>
        <color indexed="18"/>
      </font>
    </dxf>
    <dxf>
      <font>
        <color indexed="11"/>
      </font>
    </dxf>
    <dxf>
      <font>
        <color indexed="18"/>
      </font>
    </dxf>
    <dxf>
      <font>
        <color indexed="10"/>
      </font>
    </dxf>
    <dxf>
      <font>
        <color indexed="10"/>
      </font>
    </dxf>
    <dxf>
      <font>
        <color indexed="11"/>
      </font>
    </dxf>
    <dxf>
      <font>
        <color indexed="18"/>
      </font>
    </dxf>
    <dxf>
      <font>
        <color indexed="10"/>
      </font>
    </dxf>
    <dxf>
      <font>
        <color indexed="18"/>
      </font>
    </dxf>
    <dxf>
      <font>
        <color indexed="11"/>
      </font>
    </dxf>
    <dxf>
      <font>
        <color indexed="18"/>
      </font>
    </dxf>
    <dxf>
      <font>
        <color indexed="11"/>
      </font>
    </dxf>
    <dxf>
      <font>
        <color indexed="10"/>
      </font>
    </dxf>
    <dxf>
      <font>
        <color indexed="18"/>
      </font>
    </dxf>
    <dxf>
      <font>
        <color indexed="11"/>
      </font>
    </dxf>
    <dxf>
      <font>
        <color indexed="18"/>
      </font>
    </dxf>
    <dxf>
      <font>
        <color indexed="10"/>
      </font>
    </dxf>
    <dxf>
      <font>
        <color indexed="18"/>
      </font>
    </dxf>
    <dxf>
      <font>
        <color indexed="18"/>
      </font>
    </dxf>
    <dxf>
      <font>
        <color indexed="11"/>
      </font>
    </dxf>
    <dxf>
      <font>
        <color indexed="10"/>
      </font>
    </dxf>
    <dxf>
      <font>
        <color indexed="11"/>
      </font>
    </dxf>
    <dxf>
      <font>
        <color indexed="10"/>
      </font>
    </dxf>
    <dxf>
      <font>
        <color indexed="1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solidFill>
                  <a:srgbClr val="000000"/>
                </a:solidFill>
                <a:latin typeface="Arial"/>
                <a:ea typeface="Arial"/>
                <a:cs typeface="Arial"/>
              </a:rPr>
              <a:t>Minimum luchtvochtigheid decade 1</a:t>
            </a:r>
          </a:p>
        </c:rich>
      </c:tx>
      <c:layout>
        <c:manualLayout>
          <c:xMode val="factor"/>
          <c:yMode val="factor"/>
          <c:x val="0.00625"/>
          <c:y val="0"/>
        </c:manualLayout>
      </c:layout>
      <c:spPr>
        <a:noFill/>
        <a:ln>
          <a:noFill/>
        </a:ln>
      </c:spPr>
    </c:title>
    <c:plotArea>
      <c:layout>
        <c:manualLayout>
          <c:xMode val="edge"/>
          <c:yMode val="edge"/>
          <c:x val="0.05175"/>
          <c:y val="0.174"/>
          <c:w val="0.93275"/>
          <c:h val="0.61225"/>
        </c:manualLayout>
      </c:layout>
      <c:lineChart>
        <c:grouping val="standard"/>
        <c:varyColors val="0"/>
        <c:ser>
          <c:idx val="0"/>
          <c:order val="0"/>
          <c:tx>
            <c:v>Minimum</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2012'!$V$2:$V$11</c:f>
              <c:numCache/>
            </c:numRef>
          </c:val>
          <c:smooth val="1"/>
        </c:ser>
        <c:marker val="1"/>
        <c:axId val="61544504"/>
        <c:axId val="17029625"/>
      </c:lineChart>
      <c:catAx>
        <c:axId val="61544504"/>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Dagen</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029625"/>
        <c:crosses val="autoZero"/>
        <c:auto val="1"/>
        <c:lblOffset val="100"/>
        <c:tickLblSkip val="1"/>
        <c:noMultiLvlLbl val="0"/>
      </c:catAx>
      <c:valAx>
        <c:axId val="17029625"/>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Luchtvochtigheid in %</a:t>
                </a:r>
              </a:p>
            </c:rich>
          </c:tx>
          <c:layout>
            <c:manualLayout>
              <c:xMode val="factor"/>
              <c:yMode val="factor"/>
              <c:x val="-0.00175"/>
              <c:y val="-0.009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544504"/>
        <c:crossesAt val="1"/>
        <c:crossBetween val="between"/>
        <c:dispUnits/>
      </c:valAx>
      <c:spPr>
        <a:solidFill>
          <a:srgbClr val="C0C0C0"/>
        </a:solidFill>
        <a:ln w="12700">
          <a:solidFill>
            <a:srgbClr val="808080"/>
          </a:solidFill>
        </a:ln>
      </c:spPr>
    </c:plotArea>
    <c:legend>
      <c:legendPos val="b"/>
      <c:layout>
        <c:manualLayout>
          <c:xMode val="edge"/>
          <c:yMode val="edge"/>
          <c:x val="0.482"/>
          <c:y val="0.905"/>
          <c:w val="0.13925"/>
          <c:h val="0.081"/>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99CC"/>
        </a:gs>
        <a:gs pos="50000">
          <a:srgbClr val="FFFFFF"/>
        </a:gs>
        <a:gs pos="100000">
          <a:srgbClr val="FF99CC"/>
        </a:gs>
      </a:gsLst>
      <a:lin ang="5400000" scaled="1"/>
    </a:gradFill>
    <a:ln w="3175">
      <a:solidFill>
        <a:srgbClr val="000000"/>
      </a:solidFill>
    </a:ln>
    <a:effectLst>
      <a:outerShdw dist="35921" dir="2700000" algn="br">
        <a:prstClr val="black"/>
      </a:outerShdw>
    </a:effectLst>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50" b="1" i="0" u="none" baseline="0">
                <a:solidFill>
                  <a:srgbClr val="000000"/>
                </a:solidFill>
                <a:latin typeface="Arial"/>
                <a:ea typeface="Arial"/>
                <a:cs typeface="Arial"/>
              </a:rPr>
              <a:t>Wind deacde 1</a:t>
            </a:r>
          </a:p>
        </c:rich>
      </c:tx>
      <c:layout>
        <c:manualLayout>
          <c:xMode val="factor"/>
          <c:yMode val="factor"/>
          <c:x val="0.006"/>
          <c:y val="0"/>
        </c:manualLayout>
      </c:layout>
      <c:spPr>
        <a:noFill/>
        <a:ln>
          <a:noFill/>
        </a:ln>
      </c:spPr>
    </c:title>
    <c:plotArea>
      <c:layout>
        <c:manualLayout>
          <c:xMode val="edge"/>
          <c:yMode val="edge"/>
          <c:x val="0.05275"/>
          <c:y val="0.17075"/>
          <c:w val="0.932"/>
          <c:h val="0.613"/>
        </c:manualLayout>
      </c:layout>
      <c:lineChart>
        <c:grouping val="standard"/>
        <c:varyColors val="0"/>
        <c:ser>
          <c:idx val="0"/>
          <c:order val="0"/>
          <c:tx>
            <c:v>Gemiddelde wind</c:v>
          </c:tx>
          <c:spPr>
            <a:ln w="381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2012'!$AH$2:$AH$11</c:f>
              <c:numCache/>
            </c:numRef>
          </c:val>
          <c:smooth val="1"/>
        </c:ser>
        <c:ser>
          <c:idx val="1"/>
          <c:order val="1"/>
          <c:tx>
            <c:v>Hoogste windstoot</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2012'!$AI$2:$AI$11</c:f>
              <c:numCache/>
            </c:numRef>
          </c:val>
          <c:smooth val="1"/>
        </c:ser>
        <c:marker val="1"/>
        <c:axId val="9719442"/>
        <c:axId val="20366115"/>
      </c:lineChart>
      <c:catAx>
        <c:axId val="9719442"/>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Dagen</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366115"/>
        <c:crosses val="autoZero"/>
        <c:auto val="1"/>
        <c:lblOffset val="100"/>
        <c:tickLblSkip val="1"/>
        <c:noMultiLvlLbl val="0"/>
      </c:catAx>
      <c:valAx>
        <c:axId val="2036611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Km/h</a:t>
                </a:r>
              </a:p>
            </c:rich>
          </c:tx>
          <c:layout>
            <c:manualLayout>
              <c:xMode val="factor"/>
              <c:yMode val="factor"/>
              <c:x val="-0.00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719442"/>
        <c:crossesAt val="1"/>
        <c:crossBetween val="between"/>
        <c:dispUnits/>
      </c:valAx>
      <c:spPr>
        <a:solidFill>
          <a:srgbClr val="C0C0C0"/>
        </a:solidFill>
        <a:ln w="12700">
          <a:solidFill>
            <a:srgbClr val="808080"/>
          </a:solidFill>
        </a:ln>
      </c:spPr>
    </c:plotArea>
    <c:legend>
      <c:legendPos val="b"/>
      <c:layout>
        <c:manualLayout>
          <c:xMode val="edge"/>
          <c:yMode val="edge"/>
          <c:x val="0.32725"/>
          <c:y val="0.90375"/>
          <c:w val="0.42475"/>
          <c:h val="0.079"/>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gradFill rotWithShape="1">
      <a:gsLst>
        <a:gs pos="0">
          <a:srgbClr val="339966"/>
        </a:gs>
        <a:gs pos="50000">
          <a:srgbClr val="FFFFFF"/>
        </a:gs>
        <a:gs pos="100000">
          <a:srgbClr val="339966"/>
        </a:gs>
      </a:gsLst>
      <a:lin ang="5400000" scaled="1"/>
    </a:gradFill>
    <a:ln w="12700">
      <a:solidFill>
        <a:srgbClr val="000000"/>
      </a:solidFill>
    </a:ln>
    <a:effectLst>
      <a:outerShdw dist="35921" dir="2700000" algn="br">
        <a:prstClr val="black"/>
      </a:outerShdw>
    </a:effectLst>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latin typeface="Arial"/>
                <a:ea typeface="Arial"/>
                <a:cs typeface="Arial"/>
              </a:rPr>
              <a:t>Wind decade 2</a:t>
            </a:r>
          </a:p>
        </c:rich>
      </c:tx>
      <c:layout>
        <c:manualLayout>
          <c:xMode val="factor"/>
          <c:yMode val="factor"/>
          <c:x val="-0.0015"/>
          <c:y val="0"/>
        </c:manualLayout>
      </c:layout>
      <c:spPr>
        <a:noFill/>
        <a:ln>
          <a:noFill/>
        </a:ln>
      </c:spPr>
    </c:title>
    <c:plotArea>
      <c:layout>
        <c:manualLayout>
          <c:xMode val="edge"/>
          <c:yMode val="edge"/>
          <c:x val="0.05275"/>
          <c:y val="0.16825"/>
          <c:w val="0.93125"/>
          <c:h val="0.627"/>
        </c:manualLayout>
      </c:layout>
      <c:lineChart>
        <c:grouping val="standard"/>
        <c:varyColors val="0"/>
        <c:ser>
          <c:idx val="0"/>
          <c:order val="0"/>
          <c:tx>
            <c:v>Gemiddelde wind</c:v>
          </c:tx>
          <c:spPr>
            <a:ln w="381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'Weercijfers juni 2012'!$AH$14:$AH$23</c:f>
              <c:numCache/>
            </c:numRef>
          </c:val>
          <c:smooth val="1"/>
        </c:ser>
        <c:ser>
          <c:idx val="1"/>
          <c:order val="1"/>
          <c:tx>
            <c:v>Hoogste windstoot</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'Weercijfers juni 2012'!$AI$14:$AI$23</c:f>
              <c:numCache/>
            </c:numRef>
          </c:val>
          <c:smooth val="1"/>
        </c:ser>
        <c:marker val="1"/>
        <c:axId val="49077308"/>
        <c:axId val="39042589"/>
      </c:lineChart>
      <c:catAx>
        <c:axId val="4907730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Dagen</a:t>
                </a:r>
              </a:p>
            </c:rich>
          </c:tx>
          <c:layout>
            <c:manualLayout>
              <c:xMode val="factor"/>
              <c:yMode val="factor"/>
              <c:x val="0.001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042589"/>
        <c:crosses val="autoZero"/>
        <c:auto val="1"/>
        <c:lblOffset val="100"/>
        <c:tickLblSkip val="1"/>
        <c:noMultiLvlLbl val="0"/>
      </c:catAx>
      <c:valAx>
        <c:axId val="3904258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Km/h</a:t>
                </a:r>
              </a:p>
            </c:rich>
          </c:tx>
          <c:layout>
            <c:manualLayout>
              <c:xMode val="factor"/>
              <c:yMode val="factor"/>
              <c:x val="-0.002"/>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077308"/>
        <c:crossesAt val="1"/>
        <c:crossBetween val="between"/>
        <c:dispUnits/>
      </c:valAx>
      <c:spPr>
        <a:solidFill>
          <a:srgbClr val="C0C0C0"/>
        </a:solidFill>
        <a:ln w="12700">
          <a:solidFill>
            <a:srgbClr val="808080"/>
          </a:solidFill>
        </a:ln>
      </c:spPr>
    </c:plotArea>
    <c:legend>
      <c:legendPos val="b"/>
      <c:layout>
        <c:manualLayout>
          <c:xMode val="edge"/>
          <c:yMode val="edge"/>
          <c:x val="0.32825"/>
          <c:y val="0.90975"/>
          <c:w val="0.424"/>
          <c:h val="0.07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339966"/>
        </a:gs>
        <a:gs pos="50000">
          <a:srgbClr val="FFFFFF"/>
        </a:gs>
        <a:gs pos="100000">
          <a:srgbClr val="339966"/>
        </a:gs>
      </a:gsLst>
      <a:lin ang="54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latin typeface="Arial"/>
                <a:ea typeface="Arial"/>
                <a:cs typeface="Arial"/>
              </a:rPr>
              <a:t>Wind decade 2</a:t>
            </a:r>
          </a:p>
        </c:rich>
      </c:tx>
      <c:layout>
        <c:manualLayout>
          <c:xMode val="factor"/>
          <c:yMode val="factor"/>
          <c:x val="-0.003"/>
          <c:y val="-0.00325"/>
        </c:manualLayout>
      </c:layout>
      <c:spPr>
        <a:noFill/>
        <a:ln>
          <a:noFill/>
        </a:ln>
      </c:spPr>
    </c:title>
    <c:plotArea>
      <c:layout>
        <c:manualLayout>
          <c:xMode val="edge"/>
          <c:yMode val="edge"/>
          <c:x val="0.05275"/>
          <c:y val="0.17075"/>
          <c:w val="0.93225"/>
          <c:h val="0.62225"/>
        </c:manualLayout>
      </c:layout>
      <c:lineChart>
        <c:grouping val="standard"/>
        <c:varyColors val="0"/>
        <c:ser>
          <c:idx val="0"/>
          <c:order val="0"/>
          <c:tx>
            <c:v>Gemiddelde wind</c:v>
          </c:tx>
          <c:spPr>
            <a:ln w="381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2012'!$AH$26:$AH$35</c:f>
              <c:numCache/>
            </c:numRef>
          </c:val>
          <c:smooth val="1"/>
        </c:ser>
        <c:ser>
          <c:idx val="1"/>
          <c:order val="1"/>
          <c:tx>
            <c:v>Hoogste windstoot</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2012'!$AI$26:$AI$35</c:f>
              <c:numCache/>
            </c:numRef>
          </c:val>
          <c:smooth val="1"/>
        </c:ser>
        <c:marker val="1"/>
        <c:axId val="15838982"/>
        <c:axId val="8333111"/>
      </c:lineChart>
      <c:catAx>
        <c:axId val="1583898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Dagen</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333111"/>
        <c:crosses val="autoZero"/>
        <c:auto val="1"/>
        <c:lblOffset val="100"/>
        <c:tickLblSkip val="1"/>
        <c:noMultiLvlLbl val="0"/>
      </c:catAx>
      <c:valAx>
        <c:axId val="833311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Km/h</a:t>
                </a:r>
              </a:p>
            </c:rich>
          </c:tx>
          <c:layout>
            <c:manualLayout>
              <c:xMode val="factor"/>
              <c:yMode val="factor"/>
              <c:x val="-0.002"/>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838982"/>
        <c:crossesAt val="1"/>
        <c:crossBetween val="between"/>
        <c:dispUnits/>
      </c:valAx>
      <c:spPr>
        <a:solidFill>
          <a:srgbClr val="C0C0C0"/>
        </a:solidFill>
        <a:ln w="12700">
          <a:solidFill>
            <a:srgbClr val="808080"/>
          </a:solidFill>
        </a:ln>
      </c:spPr>
    </c:plotArea>
    <c:legend>
      <c:legendPos val="b"/>
      <c:layout>
        <c:manualLayout>
          <c:xMode val="edge"/>
          <c:yMode val="edge"/>
          <c:x val="0.32825"/>
          <c:y val="0.9095"/>
          <c:w val="0.424"/>
          <c:h val="0.07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339966"/>
        </a:gs>
        <a:gs pos="50000">
          <a:srgbClr val="FFFFFF"/>
        </a:gs>
        <a:gs pos="100000">
          <a:srgbClr val="339966"/>
        </a:gs>
      </a:gsLst>
      <a:lin ang="54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1" i="0" u="none" baseline="0">
                <a:solidFill>
                  <a:srgbClr val="000000"/>
                </a:solidFill>
                <a:latin typeface="Arial"/>
                <a:ea typeface="Arial"/>
                <a:cs typeface="Arial"/>
              </a:rPr>
              <a:t>Minimumtemperatuur decade 1</a:t>
            </a:r>
          </a:p>
        </c:rich>
      </c:tx>
      <c:layout>
        <c:manualLayout>
          <c:xMode val="factor"/>
          <c:yMode val="factor"/>
          <c:x val="0.00175"/>
          <c:y val="0"/>
        </c:manualLayout>
      </c:layout>
      <c:spPr>
        <a:noFill/>
        <a:ln>
          <a:noFill/>
        </a:ln>
      </c:spPr>
    </c:title>
    <c:plotArea>
      <c:layout>
        <c:manualLayout>
          <c:xMode val="edge"/>
          <c:yMode val="edge"/>
          <c:x val="0.057"/>
          <c:y val="0.193"/>
          <c:w val="0.9255"/>
          <c:h val="0.60925"/>
        </c:manualLayout>
      </c:layout>
      <c:lineChart>
        <c:grouping val="standard"/>
        <c:varyColors val="0"/>
        <c:ser>
          <c:idx val="0"/>
          <c:order val="0"/>
          <c:tx>
            <c:v>Normale minimum</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2012'!$E$2:$E$11</c:f>
              <c:numCache/>
            </c:numRef>
          </c:val>
          <c:smooth val="1"/>
        </c:ser>
        <c:ser>
          <c:idx val="1"/>
          <c:order val="1"/>
          <c:tx>
            <c:v>Minimum </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2012'!$F$2:$F$11</c:f>
              <c:numCache/>
            </c:numRef>
          </c:val>
          <c:smooth val="1"/>
        </c:ser>
        <c:marker val="1"/>
        <c:axId val="7889136"/>
        <c:axId val="3893361"/>
      </c:lineChart>
      <c:catAx>
        <c:axId val="7889136"/>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Dagen</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93361"/>
        <c:crosses val="autoZero"/>
        <c:auto val="1"/>
        <c:lblOffset val="100"/>
        <c:tickLblSkip val="1"/>
        <c:noMultiLvlLbl val="0"/>
      </c:catAx>
      <c:valAx>
        <c:axId val="3893361"/>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Temperatuur in Celcius</a:t>
                </a:r>
              </a:p>
            </c:rich>
          </c:tx>
          <c:layout>
            <c:manualLayout>
              <c:xMode val="factor"/>
              <c:yMode val="factor"/>
              <c:x val="-0.00175"/>
              <c:y val="-0.00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889136"/>
        <c:crossesAt val="1"/>
        <c:crossBetween val="between"/>
        <c:dispUnits/>
      </c:valAx>
      <c:spPr>
        <a:solidFill>
          <a:srgbClr val="C0C0C0"/>
        </a:solidFill>
        <a:ln w="12700">
          <a:solidFill>
            <a:srgbClr val="808080"/>
          </a:solidFill>
        </a:ln>
      </c:spPr>
    </c:plotArea>
    <c:legend>
      <c:legendPos val="r"/>
      <c:layout>
        <c:manualLayout>
          <c:xMode val="edge"/>
          <c:yMode val="edge"/>
          <c:x val="0.346"/>
          <c:y val="0.90425"/>
          <c:w val="0.39625"/>
          <c:h val="0.081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gradFill rotWithShape="1">
      <a:gsLst>
        <a:gs pos="0">
          <a:srgbClr val="0000FF"/>
        </a:gs>
        <a:gs pos="50000">
          <a:srgbClr val="FFFFFF"/>
        </a:gs>
        <a:gs pos="100000">
          <a:srgbClr val="0000FF"/>
        </a:gs>
      </a:gsLst>
      <a:lin ang="5400000" scaled="1"/>
    </a:gradFill>
    <a:ln w="3175">
      <a:solidFill>
        <a:srgbClr val="000000"/>
      </a:solidFill>
    </a:ln>
    <a:effectLst>
      <a:outerShdw dist="35921" dir="2700000" algn="br">
        <a:prstClr val="black"/>
      </a:outerShdw>
    </a:effectLst>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solidFill>
                  <a:srgbClr val="000000"/>
                </a:solidFill>
                <a:latin typeface="Arial"/>
                <a:ea typeface="Arial"/>
                <a:cs typeface="Arial"/>
              </a:rPr>
              <a:t>Minimumtemperatuur decade 2</a:t>
            </a:r>
          </a:p>
        </c:rich>
      </c:tx>
      <c:layout>
        <c:manualLayout>
          <c:xMode val="factor"/>
          <c:yMode val="factor"/>
          <c:x val="0.00525"/>
          <c:y val="0"/>
        </c:manualLayout>
      </c:layout>
      <c:spPr>
        <a:noFill/>
        <a:ln>
          <a:noFill/>
        </a:ln>
      </c:spPr>
    </c:title>
    <c:plotArea>
      <c:layout>
        <c:manualLayout>
          <c:xMode val="edge"/>
          <c:yMode val="edge"/>
          <c:x val="0.059"/>
          <c:y val="0.16575"/>
          <c:w val="0.9235"/>
          <c:h val="0.62875"/>
        </c:manualLayout>
      </c:layout>
      <c:lineChart>
        <c:grouping val="standard"/>
        <c:varyColors val="0"/>
        <c:ser>
          <c:idx val="0"/>
          <c:order val="0"/>
          <c:tx>
            <c:v>Normale minimum</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2012'!$E$14:$E$23</c:f>
              <c:numCache/>
            </c:numRef>
          </c:val>
          <c:smooth val="1"/>
        </c:ser>
        <c:ser>
          <c:idx val="1"/>
          <c:order val="1"/>
          <c:tx>
            <c:v>Minimum</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2012'!$F$14:$F$23</c:f>
              <c:numCache/>
            </c:numRef>
          </c:val>
          <c:smooth val="1"/>
        </c:ser>
        <c:marker val="1"/>
        <c:axId val="35040250"/>
        <c:axId val="46926795"/>
      </c:lineChart>
      <c:catAx>
        <c:axId val="35040250"/>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Dagen</a:t>
                </a:r>
              </a:p>
            </c:rich>
          </c:tx>
          <c:layout>
            <c:manualLayout>
              <c:xMode val="factor"/>
              <c:yMode val="factor"/>
              <c:x val="0.001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926795"/>
        <c:crosses val="autoZero"/>
        <c:auto val="1"/>
        <c:lblOffset val="100"/>
        <c:tickLblSkip val="1"/>
        <c:noMultiLvlLbl val="0"/>
      </c:catAx>
      <c:valAx>
        <c:axId val="4692679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Temperatuur in Celius</a:t>
                </a:r>
              </a:p>
            </c:rich>
          </c:tx>
          <c:layout>
            <c:manualLayout>
              <c:xMode val="factor"/>
              <c:yMode val="factor"/>
              <c:x val="-0.002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040250"/>
        <c:crossesAt val="1"/>
        <c:crossBetween val="between"/>
        <c:dispUnits/>
      </c:valAx>
      <c:spPr>
        <a:solidFill>
          <a:srgbClr val="C0C0C0"/>
        </a:solidFill>
        <a:ln w="12700">
          <a:solidFill>
            <a:srgbClr val="808080"/>
          </a:solidFill>
        </a:ln>
      </c:spPr>
    </c:plotArea>
    <c:legend>
      <c:legendPos val="b"/>
      <c:layout>
        <c:manualLayout>
          <c:xMode val="edge"/>
          <c:yMode val="edge"/>
          <c:x val="0.34725"/>
          <c:y val="0.9075"/>
          <c:w val="0.3975"/>
          <c:h val="0.076"/>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gradFill rotWithShape="1">
      <a:gsLst>
        <a:gs pos="0">
          <a:srgbClr val="0000FF"/>
        </a:gs>
        <a:gs pos="50000">
          <a:srgbClr val="FFFFFF"/>
        </a:gs>
        <a:gs pos="100000">
          <a:srgbClr val="0000FF"/>
        </a:gs>
      </a:gsLst>
      <a:lin ang="5400000" scaled="1"/>
    </a:gradFill>
    <a:ln w="3175">
      <a:solidFill>
        <a:srgbClr val="000000"/>
      </a:solidFill>
    </a:ln>
    <a:effectLst>
      <a:outerShdw dist="35921" dir="2700000" algn="br">
        <a:prstClr val="black"/>
      </a:outerShdw>
    </a:effectLst>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solidFill>
                  <a:srgbClr val="000000"/>
                </a:solidFill>
                <a:latin typeface="Arial"/>
                <a:ea typeface="Arial"/>
                <a:cs typeface="Arial"/>
              </a:rPr>
              <a:t>Minumtemperatuur decade 3</a:t>
            </a:r>
          </a:p>
        </c:rich>
      </c:tx>
      <c:layout>
        <c:manualLayout>
          <c:xMode val="factor"/>
          <c:yMode val="factor"/>
          <c:x val="0.00525"/>
          <c:y val="-0.00325"/>
        </c:manualLayout>
      </c:layout>
      <c:spPr>
        <a:noFill/>
        <a:ln>
          <a:noFill/>
        </a:ln>
      </c:spPr>
    </c:title>
    <c:plotArea>
      <c:layout>
        <c:manualLayout>
          <c:xMode val="edge"/>
          <c:yMode val="edge"/>
          <c:x val="0.059"/>
          <c:y val="0.1655"/>
          <c:w val="0.9235"/>
          <c:h val="0.629"/>
        </c:manualLayout>
      </c:layout>
      <c:lineChart>
        <c:grouping val="standard"/>
        <c:varyColors val="0"/>
        <c:ser>
          <c:idx val="0"/>
          <c:order val="0"/>
          <c:tx>
            <c:v>Normale minimum</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2012'!$E$26:$E$35</c:f>
              <c:numCache/>
            </c:numRef>
          </c:val>
          <c:smooth val="1"/>
        </c:ser>
        <c:ser>
          <c:idx val="1"/>
          <c:order val="1"/>
          <c:tx>
            <c:v>Minimum</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2012'!$F$26:$F$35</c:f>
              <c:numCache/>
            </c:numRef>
          </c:val>
          <c:smooth val="1"/>
        </c:ser>
        <c:marker val="1"/>
        <c:axId val="19687972"/>
        <c:axId val="42974021"/>
      </c:lineChart>
      <c:catAx>
        <c:axId val="19687972"/>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Dagen</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974021"/>
        <c:crosses val="autoZero"/>
        <c:auto val="1"/>
        <c:lblOffset val="100"/>
        <c:tickLblSkip val="1"/>
        <c:noMultiLvlLbl val="0"/>
      </c:catAx>
      <c:valAx>
        <c:axId val="4297402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Temperatuur in Celcius</a:t>
                </a:r>
              </a:p>
            </c:rich>
          </c:tx>
          <c:layout>
            <c:manualLayout>
              <c:xMode val="factor"/>
              <c:yMode val="factor"/>
              <c:x val="-0.0022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687972"/>
        <c:crossesAt val="1"/>
        <c:crossBetween val="between"/>
        <c:dispUnits/>
      </c:valAx>
      <c:spPr>
        <a:solidFill>
          <a:srgbClr val="C0C0C0"/>
        </a:solidFill>
        <a:ln w="12700">
          <a:solidFill>
            <a:srgbClr val="808080"/>
          </a:solidFill>
        </a:ln>
      </c:spPr>
    </c:plotArea>
    <c:legend>
      <c:legendPos val="b"/>
      <c:layout>
        <c:manualLayout>
          <c:xMode val="edge"/>
          <c:yMode val="edge"/>
          <c:x val="0.34725"/>
          <c:y val="0.91"/>
          <c:w val="0.3975"/>
          <c:h val="0.076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gradFill rotWithShape="1">
      <a:gsLst>
        <a:gs pos="0">
          <a:srgbClr val="0000FF"/>
        </a:gs>
        <a:gs pos="50000">
          <a:srgbClr val="FFFFFF"/>
        </a:gs>
        <a:gs pos="100000">
          <a:srgbClr val="0000FF"/>
        </a:gs>
      </a:gsLst>
      <a:lin ang="5400000" scaled="1"/>
    </a:gradFill>
    <a:ln w="3175">
      <a:solidFill>
        <a:srgbClr val="000000"/>
      </a:solidFill>
    </a:ln>
    <a:effectLst>
      <a:outerShdw dist="35921" dir="2700000" algn="br">
        <a:prstClr val="black"/>
      </a:outerShdw>
    </a:effectLst>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solidFill>
                  <a:srgbClr val="000000"/>
                </a:solidFill>
                <a:latin typeface="Arial"/>
                <a:ea typeface="Arial"/>
                <a:cs typeface="Arial"/>
              </a:rPr>
              <a:t>Maximumtemperatuur decade 1</a:t>
            </a:r>
          </a:p>
        </c:rich>
      </c:tx>
      <c:layout>
        <c:manualLayout>
          <c:xMode val="factor"/>
          <c:yMode val="factor"/>
          <c:x val="0.00675"/>
          <c:y val="0"/>
        </c:manualLayout>
      </c:layout>
      <c:spPr>
        <a:noFill/>
        <a:ln>
          <a:noFill/>
        </a:ln>
      </c:spPr>
    </c:title>
    <c:plotArea>
      <c:layout>
        <c:manualLayout>
          <c:xMode val="edge"/>
          <c:yMode val="edge"/>
          <c:x val="0.0555"/>
          <c:y val="0.174"/>
          <c:w val="0.92775"/>
          <c:h val="0.61225"/>
        </c:manualLayout>
      </c:layout>
      <c:lineChart>
        <c:grouping val="standard"/>
        <c:varyColors val="0"/>
        <c:ser>
          <c:idx val="0"/>
          <c:order val="0"/>
          <c:tx>
            <c:v>Normale maximum</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2012'!$I$2:$I$11</c:f>
              <c:numCache/>
            </c:numRef>
          </c:val>
          <c:smooth val="1"/>
        </c:ser>
        <c:ser>
          <c:idx val="1"/>
          <c:order val="1"/>
          <c:tx>
            <c:v>Maximum</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2012'!$J$2:$J$11</c:f>
              <c:numCache/>
            </c:numRef>
          </c:val>
          <c:smooth val="1"/>
        </c:ser>
        <c:marker val="1"/>
        <c:axId val="51221870"/>
        <c:axId val="58343647"/>
      </c:lineChart>
      <c:catAx>
        <c:axId val="51221870"/>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Dagen</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343647"/>
        <c:crosses val="autoZero"/>
        <c:auto val="1"/>
        <c:lblOffset val="100"/>
        <c:tickLblSkip val="1"/>
        <c:noMultiLvlLbl val="0"/>
      </c:catAx>
      <c:valAx>
        <c:axId val="58343647"/>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Temperatuur in Celcius</a:t>
                </a:r>
              </a:p>
            </c:rich>
          </c:tx>
          <c:layout>
            <c:manualLayout>
              <c:xMode val="factor"/>
              <c:yMode val="factor"/>
              <c:x val="-0.00175"/>
              <c:y val="-0.00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221870"/>
        <c:crossesAt val="1"/>
        <c:crossBetween val="between"/>
        <c:dispUnits/>
      </c:valAx>
      <c:spPr>
        <a:solidFill>
          <a:srgbClr val="C0C0C0"/>
        </a:solidFill>
        <a:ln w="12700">
          <a:solidFill>
            <a:srgbClr val="808080"/>
          </a:solidFill>
        </a:ln>
      </c:spPr>
    </c:plotArea>
    <c:legend>
      <c:legendPos val="b"/>
      <c:layout>
        <c:manualLayout>
          <c:xMode val="edge"/>
          <c:yMode val="edge"/>
          <c:x val="0.3495"/>
          <c:y val="0.905"/>
          <c:w val="0.38825"/>
          <c:h val="0.081"/>
        </c:manualLayout>
      </c:layout>
      <c:overlay val="0"/>
      <c:spPr>
        <a:gradFill rotWithShape="1">
          <a:gsLst>
            <a:gs pos="0">
              <a:srgbClr val="FF0000"/>
            </a:gs>
            <a:gs pos="50000">
              <a:srgbClr val="FFFFFF"/>
            </a:gs>
            <a:gs pos="100000">
              <a:srgbClr val="FF0000"/>
            </a:gs>
          </a:gsLst>
          <a:lin ang="5400000" scaled="1"/>
        </a:gradFill>
        <a:ln w="3175">
          <a:solidFill>
            <a:srgbClr val="000000"/>
          </a:solidFill>
        </a:ln>
        <a:effectLst>
          <a:outerShdw dist="35921" dir="2700000" algn="br">
            <a:prstClr val="black"/>
          </a:outerShdw>
        </a:effectLst>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0000"/>
        </a:gs>
        <a:gs pos="50000">
          <a:srgbClr val="FFFFFF"/>
        </a:gs>
        <a:gs pos="100000">
          <a:srgbClr val="FF0000"/>
        </a:gs>
      </a:gsLst>
      <a:lin ang="5400000" scaled="1"/>
    </a:gradFill>
    <a:ln w="3175">
      <a:solidFill>
        <a:srgbClr val="000000"/>
      </a:solidFill>
    </a:ln>
    <a:effectLst>
      <a:outerShdw dist="35921" dir="2700000" algn="br">
        <a:prstClr val="black"/>
      </a:outerShdw>
    </a:effectLst>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Maximumtemperatuur decade 2</a:t>
            </a:r>
          </a:p>
        </c:rich>
      </c:tx>
      <c:layout>
        <c:manualLayout>
          <c:xMode val="factor"/>
          <c:yMode val="factor"/>
          <c:x val="0.00325"/>
          <c:y val="0"/>
        </c:manualLayout>
      </c:layout>
      <c:spPr>
        <a:noFill/>
        <a:ln>
          <a:noFill/>
        </a:ln>
      </c:spPr>
    </c:title>
    <c:plotArea>
      <c:layout>
        <c:manualLayout>
          <c:xMode val="edge"/>
          <c:yMode val="edge"/>
          <c:x val="0.05625"/>
          <c:y val="0.169"/>
          <c:w val="0.92725"/>
          <c:h val="0.626"/>
        </c:manualLayout>
      </c:layout>
      <c:lineChart>
        <c:grouping val="standard"/>
        <c:varyColors val="0"/>
        <c:ser>
          <c:idx val="0"/>
          <c:order val="0"/>
          <c:tx>
            <c:v>Normale maximum</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2012'!$I$14:$I$23</c:f>
              <c:numCache/>
            </c:numRef>
          </c:val>
          <c:smooth val="1"/>
        </c:ser>
        <c:ser>
          <c:idx val="1"/>
          <c:order val="1"/>
          <c:tx>
            <c:v>Maximum</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2012'!$J$14:$J$23</c:f>
              <c:numCache/>
            </c:numRef>
          </c:val>
          <c:smooth val="1"/>
        </c:ser>
        <c:marker val="1"/>
        <c:axId val="55330776"/>
        <c:axId val="28214937"/>
      </c:lineChart>
      <c:catAx>
        <c:axId val="5533077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Dagen</a:t>
                </a:r>
              </a:p>
            </c:rich>
          </c:tx>
          <c:layout>
            <c:manualLayout>
              <c:xMode val="factor"/>
              <c:yMode val="factor"/>
              <c:x val="0.001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214937"/>
        <c:crosses val="autoZero"/>
        <c:auto val="1"/>
        <c:lblOffset val="100"/>
        <c:tickLblSkip val="1"/>
        <c:noMultiLvlLbl val="0"/>
      </c:catAx>
      <c:valAx>
        <c:axId val="2821493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Temperatuur in Celcius</a:t>
                </a:r>
              </a:p>
            </c:rich>
          </c:tx>
          <c:layout>
            <c:manualLayout>
              <c:xMode val="factor"/>
              <c:yMode val="factor"/>
              <c:x val="-0.001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330776"/>
        <c:crossesAt val="1"/>
        <c:crossBetween val="between"/>
        <c:dispUnits/>
      </c:valAx>
      <c:spPr>
        <a:solidFill>
          <a:srgbClr val="C0C0C0"/>
        </a:solidFill>
        <a:ln w="12700">
          <a:solidFill>
            <a:srgbClr val="808080"/>
          </a:solidFill>
        </a:ln>
      </c:spPr>
    </c:plotArea>
    <c:legend>
      <c:legendPos val="b"/>
      <c:layout>
        <c:manualLayout>
          <c:xMode val="edge"/>
          <c:yMode val="edge"/>
          <c:x val="0.34775"/>
          <c:y val="0.9075"/>
          <c:w val="0.3925"/>
          <c:h val="0.076"/>
        </c:manualLayout>
      </c:layout>
      <c:overlay val="0"/>
      <c:spPr>
        <a:gradFill rotWithShape="1">
          <a:gsLst>
            <a:gs pos="0">
              <a:srgbClr val="FF0000"/>
            </a:gs>
            <a:gs pos="50000">
              <a:srgbClr val="FFFFFF"/>
            </a:gs>
            <a:gs pos="100000">
              <a:srgbClr val="FF0000"/>
            </a:gs>
          </a:gsLst>
          <a:lin ang="5400000" scaled="1"/>
        </a:gra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0000"/>
        </a:gs>
        <a:gs pos="50000">
          <a:srgbClr val="FFFFFF"/>
        </a:gs>
        <a:gs pos="100000">
          <a:srgbClr val="FF0000"/>
        </a:gs>
      </a:gsLst>
      <a:lin ang="54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Maximumtemperatuur decade 3</a:t>
            </a:r>
          </a:p>
        </c:rich>
      </c:tx>
      <c:layout>
        <c:manualLayout>
          <c:xMode val="factor"/>
          <c:yMode val="factor"/>
          <c:x val="0.00325"/>
          <c:y val="-0.00325"/>
        </c:manualLayout>
      </c:layout>
      <c:spPr>
        <a:noFill/>
        <a:ln>
          <a:noFill/>
        </a:ln>
      </c:spPr>
    </c:title>
    <c:plotArea>
      <c:layout>
        <c:manualLayout>
          <c:xMode val="edge"/>
          <c:yMode val="edge"/>
          <c:x val="0.05625"/>
          <c:y val="0.16875"/>
          <c:w val="0.92725"/>
          <c:h val="0.62625"/>
        </c:manualLayout>
      </c:layout>
      <c:lineChart>
        <c:grouping val="standard"/>
        <c:varyColors val="0"/>
        <c:ser>
          <c:idx val="0"/>
          <c:order val="0"/>
          <c:tx>
            <c:v>Normale maximum</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2012'!$I$26:$I$35</c:f>
              <c:numCache/>
            </c:numRef>
          </c:val>
          <c:smooth val="0"/>
        </c:ser>
        <c:ser>
          <c:idx val="1"/>
          <c:order val="1"/>
          <c:tx>
            <c:v>Maximum</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2012'!$J$26:$J$35</c:f>
              <c:numCache/>
            </c:numRef>
          </c:val>
          <c:smooth val="1"/>
        </c:ser>
        <c:marker val="1"/>
        <c:axId val="52607842"/>
        <c:axId val="3708531"/>
      </c:lineChart>
      <c:catAx>
        <c:axId val="5260784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Dagen</a:t>
                </a:r>
              </a:p>
            </c:rich>
          </c:tx>
          <c:layout>
            <c:manualLayout>
              <c:xMode val="factor"/>
              <c:yMode val="factor"/>
              <c:x val="0.001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08531"/>
        <c:crosses val="autoZero"/>
        <c:auto val="1"/>
        <c:lblOffset val="100"/>
        <c:tickLblSkip val="1"/>
        <c:noMultiLvlLbl val="0"/>
      </c:catAx>
      <c:valAx>
        <c:axId val="370853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Temperatuur in Celcius</a:t>
                </a:r>
              </a:p>
            </c:rich>
          </c:tx>
          <c:layout>
            <c:manualLayout>
              <c:xMode val="factor"/>
              <c:yMode val="factor"/>
              <c:x val="-0.001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607842"/>
        <c:crossesAt val="1"/>
        <c:crossBetween val="between"/>
        <c:dispUnits/>
      </c:valAx>
      <c:spPr>
        <a:solidFill>
          <a:srgbClr val="C0C0C0"/>
        </a:solidFill>
        <a:ln w="12700">
          <a:solidFill>
            <a:srgbClr val="808080"/>
          </a:solidFill>
        </a:ln>
      </c:spPr>
    </c:plotArea>
    <c:legend>
      <c:legendPos val="b"/>
      <c:layout>
        <c:manualLayout>
          <c:xMode val="edge"/>
          <c:yMode val="edge"/>
          <c:x val="0.34875"/>
          <c:y val="0.91"/>
          <c:w val="0.39175"/>
          <c:h val="0.076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0000"/>
        </a:gs>
        <a:gs pos="50000">
          <a:srgbClr val="FFFFFF"/>
        </a:gs>
        <a:gs pos="100000">
          <a:srgbClr val="FF0000"/>
        </a:gs>
      </a:gsLst>
      <a:lin ang="54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Minimum luchtvochtigheid decade 2</a:t>
            </a:r>
          </a:p>
        </c:rich>
      </c:tx>
      <c:layout>
        <c:manualLayout>
          <c:xMode val="factor"/>
          <c:yMode val="factor"/>
          <c:x val="0.0015"/>
          <c:y val="0"/>
        </c:manualLayout>
      </c:layout>
      <c:spPr>
        <a:noFill/>
        <a:ln>
          <a:noFill/>
        </a:ln>
      </c:spPr>
    </c:title>
    <c:plotArea>
      <c:layout>
        <c:manualLayout>
          <c:xMode val="edge"/>
          <c:yMode val="edge"/>
          <c:x val="0.05375"/>
          <c:y val="0.1685"/>
          <c:w val="0.9305"/>
          <c:h val="0.62675"/>
        </c:manualLayout>
      </c:layout>
      <c:lineChart>
        <c:grouping val="standard"/>
        <c:varyColors val="0"/>
        <c:ser>
          <c:idx val="0"/>
          <c:order val="0"/>
          <c:tx>
            <c:v>Minimum</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2012'!$V$14:$V$23</c:f>
              <c:numCache/>
            </c:numRef>
          </c:val>
          <c:smooth val="1"/>
        </c:ser>
        <c:marker val="1"/>
        <c:axId val="19048898"/>
        <c:axId val="37222355"/>
      </c:lineChart>
      <c:catAx>
        <c:axId val="1904889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Dagen</a:t>
                </a:r>
              </a:p>
            </c:rich>
          </c:tx>
          <c:layout>
            <c:manualLayout>
              <c:xMode val="factor"/>
              <c:yMode val="factor"/>
              <c:x val="0.00125"/>
              <c:y val="0.00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222355"/>
        <c:crosses val="autoZero"/>
        <c:auto val="1"/>
        <c:lblOffset val="100"/>
        <c:tickLblSkip val="1"/>
        <c:noMultiLvlLbl val="0"/>
      </c:catAx>
      <c:valAx>
        <c:axId val="3722235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Luchtvochtigheid in %</a:t>
                </a:r>
              </a:p>
            </c:rich>
          </c:tx>
          <c:layout>
            <c:manualLayout>
              <c:xMode val="factor"/>
              <c:yMode val="factor"/>
              <c:x val="-0.00175"/>
              <c:y val="-0.006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048898"/>
        <c:crossesAt val="1"/>
        <c:crossBetween val="between"/>
        <c:dispUnits/>
      </c:valAx>
      <c:spPr>
        <a:solidFill>
          <a:srgbClr val="C0C0C0"/>
        </a:solidFill>
        <a:ln w="12700">
          <a:solidFill>
            <a:srgbClr val="808080"/>
          </a:solidFill>
        </a:ln>
      </c:spPr>
    </c:plotArea>
    <c:legend>
      <c:legendPos val="b"/>
      <c:layout>
        <c:manualLayout>
          <c:xMode val="edge"/>
          <c:yMode val="edge"/>
          <c:x val="0.48275"/>
          <c:y val="0.908"/>
          <c:w val="0.1435"/>
          <c:h val="0.07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99CC"/>
        </a:gs>
        <a:gs pos="50000">
          <a:srgbClr val="FFFFFF"/>
        </a:gs>
        <a:gs pos="100000">
          <a:srgbClr val="FF99CC"/>
        </a:gs>
      </a:gsLst>
      <a:lin ang="54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Minimum luchtvochtigheid decade 3</a:t>
            </a:r>
          </a:p>
        </c:rich>
      </c:tx>
      <c:layout>
        <c:manualLayout>
          <c:xMode val="factor"/>
          <c:yMode val="factor"/>
          <c:x val="0.0015"/>
          <c:y val="-0.00325"/>
        </c:manualLayout>
      </c:layout>
      <c:spPr>
        <a:noFill/>
        <a:ln>
          <a:noFill/>
        </a:ln>
      </c:spPr>
    </c:title>
    <c:plotArea>
      <c:layout>
        <c:manualLayout>
          <c:xMode val="edge"/>
          <c:yMode val="edge"/>
          <c:x val="0.054"/>
          <c:y val="0.16775"/>
          <c:w val="0.93025"/>
          <c:h val="0.6285"/>
        </c:manualLayout>
      </c:layout>
      <c:lineChart>
        <c:grouping val="standard"/>
        <c:varyColors val="0"/>
        <c:ser>
          <c:idx val="0"/>
          <c:order val="0"/>
          <c:tx>
            <c:v>Minimum</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2012'!$V$26:$V$35</c:f>
              <c:numCache/>
            </c:numRef>
          </c:val>
          <c:smooth val="1"/>
        </c:ser>
        <c:marker val="1"/>
        <c:axId val="66565740"/>
        <c:axId val="62220749"/>
      </c:lineChart>
      <c:catAx>
        <c:axId val="6656574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Dagen</a:t>
                </a:r>
              </a:p>
            </c:rich>
          </c:tx>
          <c:layout>
            <c:manualLayout>
              <c:xMode val="factor"/>
              <c:yMode val="factor"/>
              <c:x val="0"/>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220749"/>
        <c:crosses val="autoZero"/>
        <c:auto val="1"/>
        <c:lblOffset val="100"/>
        <c:tickLblSkip val="1"/>
        <c:noMultiLvlLbl val="0"/>
      </c:catAx>
      <c:valAx>
        <c:axId val="6222074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Luchtvochtigheid in %</a:t>
                </a:r>
              </a:p>
            </c:rich>
          </c:tx>
          <c:layout>
            <c:manualLayout>
              <c:xMode val="factor"/>
              <c:yMode val="factor"/>
              <c:x val="-0.00175"/>
              <c:y val="-0.006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565740"/>
        <c:crossesAt val="1"/>
        <c:crossBetween val="between"/>
        <c:dispUnits/>
      </c:valAx>
      <c:spPr>
        <a:solidFill>
          <a:srgbClr val="C0C0C0"/>
        </a:solidFill>
        <a:ln w="12700">
          <a:solidFill>
            <a:srgbClr val="808080"/>
          </a:solidFill>
        </a:ln>
      </c:spPr>
    </c:plotArea>
    <c:legend>
      <c:legendPos val="b"/>
      <c:layout>
        <c:manualLayout>
          <c:xMode val="edge"/>
          <c:yMode val="edge"/>
          <c:x val="0.48175"/>
          <c:y val="0.9105"/>
          <c:w val="0.14425"/>
          <c:h val="0.07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99CC"/>
        </a:gs>
        <a:gs pos="50000">
          <a:srgbClr val="FFFFFF"/>
        </a:gs>
        <a:gs pos="100000">
          <a:srgbClr val="FF99CC"/>
        </a:gs>
      </a:gsLst>
      <a:lin ang="54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solidFill>
                  <a:srgbClr val="000000"/>
                </a:solidFill>
                <a:latin typeface="Arial"/>
                <a:ea typeface="Arial"/>
                <a:cs typeface="Arial"/>
              </a:rPr>
              <a:t>Maximum luchtvochtigheid decade 1</a:t>
            </a:r>
          </a:p>
        </c:rich>
      </c:tx>
      <c:layout>
        <c:manualLayout>
          <c:xMode val="factor"/>
          <c:yMode val="factor"/>
          <c:x val="0.00625"/>
          <c:y val="0"/>
        </c:manualLayout>
      </c:layout>
      <c:spPr>
        <a:noFill/>
        <a:ln>
          <a:noFill/>
        </a:ln>
      </c:spPr>
    </c:title>
    <c:plotArea>
      <c:layout>
        <c:manualLayout>
          <c:xMode val="edge"/>
          <c:yMode val="edge"/>
          <c:x val="0.0515"/>
          <c:y val="0.1735"/>
          <c:w val="0.933"/>
          <c:h val="0.61475"/>
        </c:manualLayout>
      </c:layout>
      <c:lineChart>
        <c:grouping val="standard"/>
        <c:varyColors val="0"/>
        <c:ser>
          <c:idx val="0"/>
          <c:order val="0"/>
          <c:tx>
            <c:v>Maximum</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'Weercijfers juni 2012'!$X$2:$X$11</c:f>
              <c:numCache/>
            </c:numRef>
          </c:val>
          <c:smooth val="1"/>
        </c:ser>
        <c:marker val="1"/>
        <c:axId val="23115830"/>
        <c:axId val="6715879"/>
      </c:lineChart>
      <c:catAx>
        <c:axId val="23115830"/>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Dagen</a:t>
                </a:r>
              </a:p>
            </c:rich>
          </c:tx>
          <c:layout>
            <c:manualLayout>
              <c:xMode val="factor"/>
              <c:yMode val="factor"/>
              <c:x val="0"/>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715879"/>
        <c:crosses val="autoZero"/>
        <c:auto val="1"/>
        <c:lblOffset val="100"/>
        <c:tickLblSkip val="1"/>
        <c:noMultiLvlLbl val="0"/>
      </c:catAx>
      <c:valAx>
        <c:axId val="6715879"/>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Luchtvochtigheid in %</a:t>
                </a:r>
              </a:p>
            </c:rich>
          </c:tx>
          <c:layout>
            <c:manualLayout>
              <c:xMode val="factor"/>
              <c:yMode val="factor"/>
              <c:x val="-0.00175"/>
              <c:y val="-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115830"/>
        <c:crossesAt val="1"/>
        <c:crossBetween val="between"/>
        <c:dispUnits/>
      </c:valAx>
      <c:spPr>
        <a:solidFill>
          <a:srgbClr val="C0C0C0"/>
        </a:solidFill>
        <a:ln w="12700">
          <a:solidFill>
            <a:srgbClr val="808080"/>
          </a:solidFill>
        </a:ln>
      </c:spPr>
    </c:plotArea>
    <c:legend>
      <c:legendPos val="b"/>
      <c:layout>
        <c:manualLayout>
          <c:xMode val="edge"/>
          <c:yMode val="edge"/>
          <c:x val="0.482"/>
          <c:y val="0.9055"/>
          <c:w val="0.142"/>
          <c:h val="0.080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gradFill rotWithShape="1">
      <a:gsLst>
        <a:gs pos="0">
          <a:srgbClr val="993366"/>
        </a:gs>
        <a:gs pos="50000">
          <a:srgbClr val="FFFFFF"/>
        </a:gs>
        <a:gs pos="100000">
          <a:srgbClr val="993366"/>
        </a:gs>
      </a:gsLst>
      <a:lin ang="5400000" scaled="1"/>
    </a:gradFill>
    <a:ln w="3175">
      <a:solidFill>
        <a:srgbClr val="000000"/>
      </a:solidFill>
    </a:ln>
    <a:effectLst>
      <a:outerShdw dist="35921" dir="2700000" algn="br">
        <a:prstClr val="black"/>
      </a:outerShdw>
    </a:effectLst>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Maximum luchtvochtigheid decade 2</a:t>
            </a:r>
          </a:p>
        </c:rich>
      </c:tx>
      <c:layout>
        <c:manualLayout>
          <c:xMode val="factor"/>
          <c:yMode val="factor"/>
          <c:x val="0.0015"/>
          <c:y val="0"/>
        </c:manualLayout>
      </c:layout>
      <c:spPr>
        <a:noFill/>
        <a:ln>
          <a:noFill/>
        </a:ln>
      </c:spPr>
    </c:title>
    <c:plotArea>
      <c:layout>
        <c:manualLayout>
          <c:xMode val="edge"/>
          <c:yMode val="edge"/>
          <c:x val="0.05325"/>
          <c:y val="0.1685"/>
          <c:w val="0.93125"/>
          <c:h val="0.62675"/>
        </c:manualLayout>
      </c:layout>
      <c:lineChart>
        <c:grouping val="standard"/>
        <c:varyColors val="0"/>
        <c:ser>
          <c:idx val="0"/>
          <c:order val="0"/>
          <c:tx>
            <c:v>Maximum</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2012'!$X$14:$X$23</c:f>
              <c:numCache/>
            </c:numRef>
          </c:val>
          <c:smooth val="1"/>
        </c:ser>
        <c:marker val="1"/>
        <c:axId val="60442912"/>
        <c:axId val="7115297"/>
      </c:lineChart>
      <c:catAx>
        <c:axId val="6044291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Dagen</a:t>
                </a:r>
              </a:p>
            </c:rich>
          </c:tx>
          <c:layout>
            <c:manualLayout>
              <c:xMode val="factor"/>
              <c:yMode val="factor"/>
              <c:x val="0.00125"/>
              <c:y val="0.00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115297"/>
        <c:crosses val="autoZero"/>
        <c:auto val="1"/>
        <c:lblOffset val="100"/>
        <c:tickLblSkip val="1"/>
        <c:noMultiLvlLbl val="0"/>
      </c:catAx>
      <c:valAx>
        <c:axId val="711529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Luchtvochtigheid in %</a:t>
                </a:r>
              </a:p>
            </c:rich>
          </c:tx>
          <c:layout>
            <c:manualLayout>
              <c:xMode val="factor"/>
              <c:yMode val="factor"/>
              <c:x val="-0.00175"/>
              <c:y val="-0.006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442912"/>
        <c:crossesAt val="1"/>
        <c:crossBetween val="between"/>
        <c:dispUnits/>
      </c:valAx>
      <c:spPr>
        <a:solidFill>
          <a:srgbClr val="C0C0C0"/>
        </a:solidFill>
        <a:ln w="12700">
          <a:solidFill>
            <a:srgbClr val="808080"/>
          </a:solidFill>
        </a:ln>
      </c:spPr>
    </c:plotArea>
    <c:legend>
      <c:legendPos val="b"/>
      <c:layout>
        <c:manualLayout>
          <c:xMode val="edge"/>
          <c:yMode val="edge"/>
          <c:x val="0.47975"/>
          <c:y val="0.908"/>
          <c:w val="0.1485"/>
          <c:h val="0.07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993366"/>
        </a:gs>
        <a:gs pos="50000">
          <a:srgbClr val="FFFFFF"/>
        </a:gs>
        <a:gs pos="100000">
          <a:srgbClr val="993366"/>
        </a:gs>
      </a:gsLst>
      <a:lin ang="54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Maximum luchtvochtigheid decade 3</a:t>
            </a:r>
          </a:p>
        </c:rich>
      </c:tx>
      <c:layout>
        <c:manualLayout>
          <c:xMode val="factor"/>
          <c:yMode val="factor"/>
          <c:x val="0.0015"/>
          <c:y val="-0.00325"/>
        </c:manualLayout>
      </c:layout>
      <c:spPr>
        <a:noFill/>
        <a:ln>
          <a:noFill/>
        </a:ln>
      </c:spPr>
    </c:title>
    <c:plotArea>
      <c:layout>
        <c:manualLayout>
          <c:xMode val="edge"/>
          <c:yMode val="edge"/>
          <c:x val="0.05325"/>
          <c:y val="0.16775"/>
          <c:w val="0.931"/>
          <c:h val="0.6285"/>
        </c:manualLayout>
      </c:layout>
      <c:lineChart>
        <c:grouping val="standard"/>
        <c:varyColors val="0"/>
        <c:ser>
          <c:idx val="0"/>
          <c:order val="0"/>
          <c:tx>
            <c:v>Maximum</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juni 2012'!$X$26:$X$35</c:f>
              <c:numCache/>
            </c:numRef>
          </c:val>
          <c:smooth val="1"/>
        </c:ser>
        <c:marker val="1"/>
        <c:axId val="64037674"/>
        <c:axId val="39468155"/>
      </c:lineChart>
      <c:catAx>
        <c:axId val="6403767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Dagen</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468155"/>
        <c:crosses val="autoZero"/>
        <c:auto val="1"/>
        <c:lblOffset val="100"/>
        <c:tickLblSkip val="1"/>
        <c:noMultiLvlLbl val="0"/>
      </c:catAx>
      <c:valAx>
        <c:axId val="3946815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Luchtvochtigheid in %</a:t>
                </a:r>
              </a:p>
            </c:rich>
          </c:tx>
          <c:layout>
            <c:manualLayout>
              <c:xMode val="factor"/>
              <c:yMode val="factor"/>
              <c:x val="-0.00175"/>
              <c:y val="-0.006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037674"/>
        <c:crossesAt val="1"/>
        <c:crossBetween val="between"/>
        <c:dispUnits/>
      </c:valAx>
      <c:spPr>
        <a:solidFill>
          <a:srgbClr val="C0C0C0"/>
        </a:solidFill>
        <a:ln w="12700">
          <a:solidFill>
            <a:srgbClr val="808080"/>
          </a:solidFill>
        </a:ln>
      </c:spPr>
    </c:plotArea>
    <c:legend>
      <c:legendPos val="b"/>
      <c:layout>
        <c:manualLayout>
          <c:xMode val="edge"/>
          <c:yMode val="edge"/>
          <c:x val="0.4795"/>
          <c:y val="0.9105"/>
          <c:w val="0.149"/>
          <c:h val="0.07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993366"/>
        </a:gs>
        <a:gs pos="50000">
          <a:srgbClr val="FFFFFF"/>
        </a:gs>
        <a:gs pos="100000">
          <a:srgbClr val="993366"/>
        </a:gs>
      </a:gsLst>
      <a:lin ang="54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solidFill>
                  <a:srgbClr val="000000"/>
                </a:solidFill>
                <a:latin typeface="Arial"/>
                <a:ea typeface="Arial"/>
                <a:cs typeface="Arial"/>
              </a:rPr>
              <a:t>Neerslag decade 1</a:t>
            </a:r>
          </a:p>
        </c:rich>
      </c:tx>
      <c:layout>
        <c:manualLayout>
          <c:xMode val="factor"/>
          <c:yMode val="factor"/>
          <c:x val="-0.01125"/>
          <c:y val="0"/>
        </c:manualLayout>
      </c:layout>
      <c:spPr>
        <a:noFill/>
        <a:ln>
          <a:noFill/>
        </a:ln>
      </c:spPr>
    </c:title>
    <c:view3D>
      <c:rotX val="17"/>
      <c:hPercent val="33"/>
      <c:rotY val="16"/>
      <c:depthPercent val="100"/>
      <c:rAngAx val="1"/>
    </c:view3D>
    <c:plotArea>
      <c:layout>
        <c:manualLayout>
          <c:xMode val="edge"/>
          <c:yMode val="edge"/>
          <c:x val="0.0345"/>
          <c:y val="0.14125"/>
          <c:w val="0.96375"/>
          <c:h val="0.7"/>
        </c:manualLayout>
      </c:layout>
      <c:bar3DChart>
        <c:barDir val="col"/>
        <c:grouping val="clustered"/>
        <c:varyColors val="0"/>
        <c:ser>
          <c:idx val="0"/>
          <c:order val="0"/>
          <c:tx>
            <c:v>Neerslag</c:v>
          </c:tx>
          <c:spPr>
            <a:gradFill rotWithShape="1">
              <a:gsLst>
                <a:gs pos="0">
                  <a:srgbClr val="FFFFFF"/>
                </a:gs>
                <a:gs pos="100000">
                  <a:srgbClr val="00FF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'Weercijfers juni 2012'!$AA$2:$AA$11</c:f>
              <c:numCache/>
            </c:numRef>
          </c:val>
          <c:shape val="box"/>
        </c:ser>
        <c:shape val="box"/>
        <c:axId val="19669076"/>
        <c:axId val="42803957"/>
      </c:bar3DChart>
      <c:catAx>
        <c:axId val="19669076"/>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Dagen</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low"/>
        <c:spPr>
          <a:ln w="3175">
            <a:solidFill>
              <a:srgbClr val="000000"/>
            </a:solidFill>
          </a:ln>
        </c:spPr>
        <c:crossAx val="42803957"/>
        <c:crosses val="autoZero"/>
        <c:auto val="1"/>
        <c:lblOffset val="100"/>
        <c:tickLblSkip val="1"/>
        <c:noMultiLvlLbl val="0"/>
      </c:catAx>
      <c:valAx>
        <c:axId val="4280395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Neerslag in mm</a:t>
                </a:r>
              </a:p>
            </c:rich>
          </c:tx>
          <c:layout>
            <c:manualLayout>
              <c:xMode val="factor"/>
              <c:yMode val="factor"/>
              <c:x val="-0.05025"/>
              <c:y val="-0.028"/>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669076"/>
        <c:crossesAt val="1"/>
        <c:crossBetween val="between"/>
        <c:dispUnits/>
      </c:valAx>
      <c:spPr>
        <a:noFill/>
        <a:ln>
          <a:noFill/>
        </a:ln>
      </c:spPr>
    </c:plotArea>
    <c:legend>
      <c:legendPos val="b"/>
      <c:layout>
        <c:manualLayout>
          <c:xMode val="edge"/>
          <c:yMode val="edge"/>
          <c:x val="0.4365"/>
          <c:y val="0.90525"/>
          <c:w val="0.11575"/>
          <c:h val="0.080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gradFill rotWithShape="1">
      <a:gsLst>
        <a:gs pos="0">
          <a:srgbClr val="00FFFF"/>
        </a:gs>
        <a:gs pos="50000">
          <a:srgbClr val="FFFFFF"/>
        </a:gs>
        <a:gs pos="100000">
          <a:srgbClr val="00FFFF"/>
        </a:gs>
      </a:gsLst>
      <a:lin ang="5400000" scaled="1"/>
    </a:gradFill>
    <a:ln w="3175">
      <a:solidFill>
        <a:srgbClr val="000000"/>
      </a:solidFill>
    </a:ln>
    <a:effectLst>
      <a:outerShdw dist="35921" dir="2700000" algn="br">
        <a:prstClr val="black"/>
      </a:outerShdw>
    </a:effectLst>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Neerslag decade 2</a:t>
            </a:r>
          </a:p>
        </c:rich>
      </c:tx>
      <c:layout>
        <c:manualLayout>
          <c:xMode val="factor"/>
          <c:yMode val="factor"/>
          <c:x val="-0.0125"/>
          <c:y val="-0.00325"/>
        </c:manualLayout>
      </c:layout>
      <c:spPr>
        <a:noFill/>
        <a:ln>
          <a:noFill/>
        </a:ln>
      </c:spPr>
    </c:title>
    <c:view3D>
      <c:rotX val="15"/>
      <c:hPercent val="35"/>
      <c:rotY val="20"/>
      <c:depthPercent val="100"/>
      <c:rAngAx val="1"/>
    </c:view3D>
    <c:plotArea>
      <c:layout>
        <c:manualLayout>
          <c:xMode val="edge"/>
          <c:yMode val="edge"/>
          <c:x val="0"/>
          <c:y val="0.15325"/>
          <c:w val="0.96775"/>
          <c:h val="0.70675"/>
        </c:manualLayout>
      </c:layout>
      <c:bar3DChart>
        <c:barDir val="col"/>
        <c:grouping val="clustered"/>
        <c:varyColors val="0"/>
        <c:ser>
          <c:idx val="0"/>
          <c:order val="0"/>
          <c:tx>
            <c:v>Neerslag</c:v>
          </c:tx>
          <c:spPr>
            <a:gradFill rotWithShape="1">
              <a:gsLst>
                <a:gs pos="0">
                  <a:srgbClr val="FFFFFF"/>
                </a:gs>
                <a:gs pos="100000">
                  <a:srgbClr val="00FF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'Weercijfers juni 2012'!$AA$14:$AA$23</c:f>
              <c:numCache/>
            </c:numRef>
          </c:val>
          <c:shape val="box"/>
        </c:ser>
        <c:shape val="box"/>
        <c:axId val="49691294"/>
        <c:axId val="44568463"/>
      </c:bar3DChart>
      <c:catAx>
        <c:axId val="4969129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Dagen</a:t>
                </a:r>
              </a:p>
            </c:rich>
          </c:tx>
          <c:layout>
            <c:manualLayout>
              <c:xMode val="factor"/>
              <c:yMode val="factor"/>
              <c:x val="-0.0055"/>
              <c:y val="0"/>
            </c:manualLayout>
          </c:layout>
          <c:overlay val="0"/>
          <c:spPr>
            <a:noFill/>
            <a:ln>
              <a:noFill/>
            </a:ln>
          </c:spPr>
        </c:title>
        <c:delete val="0"/>
        <c:numFmt formatCode="General" sourceLinked="1"/>
        <c:majorTickMark val="out"/>
        <c:minorTickMark val="none"/>
        <c:tickLblPos val="low"/>
        <c:spPr>
          <a:ln w="3175">
            <a:solidFill>
              <a:srgbClr val="000000"/>
            </a:solidFill>
          </a:ln>
        </c:spPr>
        <c:crossAx val="44568463"/>
        <c:crosses val="autoZero"/>
        <c:auto val="1"/>
        <c:lblOffset val="100"/>
        <c:tickLblSkip val="1"/>
        <c:noMultiLvlLbl val="0"/>
      </c:catAx>
      <c:valAx>
        <c:axId val="4456846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Neerslag in mm</a:t>
                </a:r>
              </a:p>
            </c:rich>
          </c:tx>
          <c:layout>
            <c:manualLayout>
              <c:xMode val="factor"/>
              <c:yMode val="factor"/>
              <c:x val="-0.05425"/>
              <c:y val="0.006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691294"/>
        <c:crossesAt val="1"/>
        <c:crossBetween val="between"/>
        <c:dispUnits/>
      </c:valAx>
      <c:spPr>
        <a:noFill/>
        <a:ln>
          <a:noFill/>
        </a:ln>
      </c:spPr>
    </c:plotArea>
    <c:legend>
      <c:legendPos val="b"/>
      <c:layout>
        <c:manualLayout>
          <c:xMode val="edge"/>
          <c:yMode val="edge"/>
          <c:x val="0.4445"/>
          <c:y val="0.91"/>
          <c:w val="0.11525"/>
          <c:h val="0.076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gradFill rotWithShape="1">
      <a:gsLst>
        <a:gs pos="0">
          <a:srgbClr val="00FFFF"/>
        </a:gs>
        <a:gs pos="50000">
          <a:srgbClr val="FFFFFF"/>
        </a:gs>
        <a:gs pos="100000">
          <a:srgbClr val="00FFFF"/>
        </a:gs>
      </a:gsLst>
      <a:lin ang="54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Neerslag decade 3</a:t>
            </a:r>
          </a:p>
        </c:rich>
      </c:tx>
      <c:layout>
        <c:manualLayout>
          <c:xMode val="factor"/>
          <c:yMode val="factor"/>
          <c:x val="-0.0125"/>
          <c:y val="-0.00325"/>
        </c:manualLayout>
      </c:layout>
      <c:spPr>
        <a:noFill/>
        <a:ln>
          <a:noFill/>
        </a:ln>
      </c:spPr>
    </c:title>
    <c:view3D>
      <c:rotX val="15"/>
      <c:hPercent val="35"/>
      <c:rotY val="20"/>
      <c:depthPercent val="100"/>
      <c:rAngAx val="1"/>
    </c:view3D>
    <c:plotArea>
      <c:layout>
        <c:manualLayout>
          <c:xMode val="edge"/>
          <c:yMode val="edge"/>
          <c:x val="0.00775"/>
          <c:y val="0.17475"/>
          <c:w val="0.965"/>
          <c:h val="0.7075"/>
        </c:manualLayout>
      </c:layout>
      <c:bar3DChart>
        <c:barDir val="col"/>
        <c:grouping val="clustered"/>
        <c:varyColors val="0"/>
        <c:ser>
          <c:idx val="0"/>
          <c:order val="0"/>
          <c:tx>
            <c:v>Neerslag</c:v>
          </c:tx>
          <c:spPr>
            <a:gradFill rotWithShape="1">
              <a:gsLst>
                <a:gs pos="0">
                  <a:srgbClr val="FFFFFF"/>
                </a:gs>
                <a:gs pos="100000">
                  <a:srgbClr val="00FF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'Weercijfers juni 2012'!$AA$26:$AA$35</c:f>
              <c:numCache/>
            </c:numRef>
          </c:val>
          <c:shape val="box"/>
        </c:ser>
        <c:shape val="box"/>
        <c:axId val="65571848"/>
        <c:axId val="53275721"/>
      </c:bar3DChart>
      <c:catAx>
        <c:axId val="6557184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Dagen</a:t>
                </a:r>
              </a:p>
            </c:rich>
          </c:tx>
          <c:layout>
            <c:manualLayout>
              <c:xMode val="factor"/>
              <c:yMode val="factor"/>
              <c:x val="-0.00275"/>
              <c:y val="0"/>
            </c:manualLayout>
          </c:layout>
          <c:overlay val="0"/>
          <c:spPr>
            <a:noFill/>
            <a:ln>
              <a:noFill/>
            </a:ln>
          </c:spPr>
        </c:title>
        <c:delete val="0"/>
        <c:numFmt formatCode="General" sourceLinked="1"/>
        <c:majorTickMark val="out"/>
        <c:minorTickMark val="none"/>
        <c:tickLblPos val="low"/>
        <c:spPr>
          <a:ln w="3175">
            <a:solidFill>
              <a:srgbClr val="000000"/>
            </a:solidFill>
          </a:ln>
        </c:spPr>
        <c:crossAx val="53275721"/>
        <c:crosses val="autoZero"/>
        <c:auto val="1"/>
        <c:lblOffset val="100"/>
        <c:tickLblSkip val="1"/>
        <c:noMultiLvlLbl val="0"/>
      </c:catAx>
      <c:valAx>
        <c:axId val="5327572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Neerslag in mm</a:t>
                </a:r>
              </a:p>
            </c:rich>
          </c:tx>
          <c:layout>
            <c:manualLayout>
              <c:xMode val="factor"/>
              <c:yMode val="factor"/>
              <c:x val="-0.047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571848"/>
        <c:crossesAt val="1"/>
        <c:crossBetween val="between"/>
        <c:dispUnits/>
      </c:valAx>
      <c:spPr>
        <a:noFill/>
        <a:ln>
          <a:noFill/>
        </a:ln>
      </c:spPr>
    </c:plotArea>
    <c:legend>
      <c:legendPos val="b"/>
      <c:layout>
        <c:manualLayout>
          <c:xMode val="edge"/>
          <c:yMode val="edge"/>
          <c:x val="0.443"/>
          <c:y val="0.911"/>
          <c:w val="0.11525"/>
          <c:h val="0.07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gradFill rotWithShape="1">
      <a:gsLst>
        <a:gs pos="0">
          <a:srgbClr val="00FFFF"/>
        </a:gs>
        <a:gs pos="50000">
          <a:srgbClr val="FFFFFF"/>
        </a:gs>
        <a:gs pos="100000">
          <a:srgbClr val="00FFFF"/>
        </a:gs>
      </a:gsLst>
      <a:lin ang="54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39</xdr:row>
      <xdr:rowOff>142875</xdr:rowOff>
    </xdr:from>
    <xdr:to>
      <xdr:col>19</xdr:col>
      <xdr:colOff>400050</xdr:colOff>
      <xdr:row>56</xdr:row>
      <xdr:rowOff>123825</xdr:rowOff>
    </xdr:to>
    <xdr:graphicFrame>
      <xdr:nvGraphicFramePr>
        <xdr:cNvPr id="1" name="Chart 36"/>
        <xdr:cNvGraphicFramePr/>
      </xdr:nvGraphicFramePr>
      <xdr:xfrm>
        <a:off x="13439775" y="6581775"/>
        <a:ext cx="6172200" cy="2790825"/>
      </xdr:xfrm>
      <a:graphic>
        <a:graphicData uri="http://schemas.openxmlformats.org/drawingml/2006/chart">
          <c:chart xmlns:c="http://schemas.openxmlformats.org/drawingml/2006/chart" r:id="rId1"/>
        </a:graphicData>
      </a:graphic>
    </xdr:graphicFrame>
    <xdr:clientData/>
  </xdr:twoCellAnchor>
  <xdr:twoCellAnchor>
    <xdr:from>
      <xdr:col>13</xdr:col>
      <xdr:colOff>561975</xdr:colOff>
      <xdr:row>57</xdr:row>
      <xdr:rowOff>95250</xdr:rowOff>
    </xdr:from>
    <xdr:to>
      <xdr:col>19</xdr:col>
      <xdr:colOff>409575</xdr:colOff>
      <xdr:row>75</xdr:row>
      <xdr:rowOff>142875</xdr:rowOff>
    </xdr:to>
    <xdr:graphicFrame>
      <xdr:nvGraphicFramePr>
        <xdr:cNvPr id="2" name="Chart 37"/>
        <xdr:cNvGraphicFramePr/>
      </xdr:nvGraphicFramePr>
      <xdr:xfrm>
        <a:off x="13496925" y="9505950"/>
        <a:ext cx="6124575" cy="2981325"/>
      </xdr:xfrm>
      <a:graphic>
        <a:graphicData uri="http://schemas.openxmlformats.org/drawingml/2006/chart">
          <c:chart xmlns:c="http://schemas.openxmlformats.org/drawingml/2006/chart" r:id="rId2"/>
        </a:graphicData>
      </a:graphic>
    </xdr:graphicFrame>
    <xdr:clientData/>
  </xdr:twoCellAnchor>
  <xdr:twoCellAnchor>
    <xdr:from>
      <xdr:col>13</xdr:col>
      <xdr:colOff>647700</xdr:colOff>
      <xdr:row>76</xdr:row>
      <xdr:rowOff>95250</xdr:rowOff>
    </xdr:from>
    <xdr:to>
      <xdr:col>19</xdr:col>
      <xdr:colOff>466725</xdr:colOff>
      <xdr:row>94</xdr:row>
      <xdr:rowOff>142875</xdr:rowOff>
    </xdr:to>
    <xdr:graphicFrame>
      <xdr:nvGraphicFramePr>
        <xdr:cNvPr id="3" name="Chart 38"/>
        <xdr:cNvGraphicFramePr/>
      </xdr:nvGraphicFramePr>
      <xdr:xfrm>
        <a:off x="13582650" y="12601575"/>
        <a:ext cx="6096000" cy="2962275"/>
      </xdr:xfrm>
      <a:graphic>
        <a:graphicData uri="http://schemas.openxmlformats.org/drawingml/2006/chart">
          <c:chart xmlns:c="http://schemas.openxmlformats.org/drawingml/2006/chart" r:id="rId3"/>
        </a:graphicData>
      </a:graphic>
    </xdr:graphicFrame>
    <xdr:clientData/>
  </xdr:twoCellAnchor>
  <xdr:twoCellAnchor>
    <xdr:from>
      <xdr:col>19</xdr:col>
      <xdr:colOff>1285875</xdr:colOff>
      <xdr:row>39</xdr:row>
      <xdr:rowOff>133350</xdr:rowOff>
    </xdr:from>
    <xdr:to>
      <xdr:col>26</xdr:col>
      <xdr:colOff>38100</xdr:colOff>
      <xdr:row>56</xdr:row>
      <xdr:rowOff>133350</xdr:rowOff>
    </xdr:to>
    <xdr:graphicFrame>
      <xdr:nvGraphicFramePr>
        <xdr:cNvPr id="4" name="Chart 39"/>
        <xdr:cNvGraphicFramePr/>
      </xdr:nvGraphicFramePr>
      <xdr:xfrm>
        <a:off x="20497800" y="6572250"/>
        <a:ext cx="6191250" cy="2809875"/>
      </xdr:xfrm>
      <a:graphic>
        <a:graphicData uri="http://schemas.openxmlformats.org/drawingml/2006/chart">
          <c:chart xmlns:c="http://schemas.openxmlformats.org/drawingml/2006/chart" r:id="rId4"/>
        </a:graphicData>
      </a:graphic>
    </xdr:graphicFrame>
    <xdr:clientData/>
  </xdr:twoCellAnchor>
  <xdr:twoCellAnchor>
    <xdr:from>
      <xdr:col>19</xdr:col>
      <xdr:colOff>1333500</xdr:colOff>
      <xdr:row>57</xdr:row>
      <xdr:rowOff>114300</xdr:rowOff>
    </xdr:from>
    <xdr:to>
      <xdr:col>26</xdr:col>
      <xdr:colOff>76200</xdr:colOff>
      <xdr:row>76</xdr:row>
      <xdr:rowOff>0</xdr:rowOff>
    </xdr:to>
    <xdr:graphicFrame>
      <xdr:nvGraphicFramePr>
        <xdr:cNvPr id="5" name="Chart 40"/>
        <xdr:cNvGraphicFramePr/>
      </xdr:nvGraphicFramePr>
      <xdr:xfrm>
        <a:off x="20545425" y="9525000"/>
        <a:ext cx="6181725" cy="2981325"/>
      </xdr:xfrm>
      <a:graphic>
        <a:graphicData uri="http://schemas.openxmlformats.org/drawingml/2006/chart">
          <c:chart xmlns:c="http://schemas.openxmlformats.org/drawingml/2006/chart" r:id="rId5"/>
        </a:graphicData>
      </a:graphic>
    </xdr:graphicFrame>
    <xdr:clientData/>
  </xdr:twoCellAnchor>
  <xdr:twoCellAnchor>
    <xdr:from>
      <xdr:col>20</xdr:col>
      <xdr:colOff>19050</xdr:colOff>
      <xdr:row>77</xdr:row>
      <xdr:rowOff>28575</xdr:rowOff>
    </xdr:from>
    <xdr:to>
      <xdr:col>26</xdr:col>
      <xdr:colOff>142875</xdr:colOff>
      <xdr:row>95</xdr:row>
      <xdr:rowOff>76200</xdr:rowOff>
    </xdr:to>
    <xdr:graphicFrame>
      <xdr:nvGraphicFramePr>
        <xdr:cNvPr id="6" name="Chart 41"/>
        <xdr:cNvGraphicFramePr/>
      </xdr:nvGraphicFramePr>
      <xdr:xfrm>
        <a:off x="20631150" y="12696825"/>
        <a:ext cx="6162675" cy="2962275"/>
      </xdr:xfrm>
      <a:graphic>
        <a:graphicData uri="http://schemas.openxmlformats.org/drawingml/2006/chart">
          <c:chart xmlns:c="http://schemas.openxmlformats.org/drawingml/2006/chart" r:id="rId6"/>
        </a:graphicData>
      </a:graphic>
    </xdr:graphicFrame>
    <xdr:clientData/>
  </xdr:twoCellAnchor>
  <xdr:twoCellAnchor>
    <xdr:from>
      <xdr:col>27</xdr:col>
      <xdr:colOff>152400</xdr:colOff>
      <xdr:row>39</xdr:row>
      <xdr:rowOff>161925</xdr:rowOff>
    </xdr:from>
    <xdr:to>
      <xdr:col>34</xdr:col>
      <xdr:colOff>161925</xdr:colOff>
      <xdr:row>56</xdr:row>
      <xdr:rowOff>152400</xdr:rowOff>
    </xdr:to>
    <xdr:graphicFrame>
      <xdr:nvGraphicFramePr>
        <xdr:cNvPr id="7" name="Chart 42"/>
        <xdr:cNvGraphicFramePr/>
      </xdr:nvGraphicFramePr>
      <xdr:xfrm>
        <a:off x="27927300" y="6600825"/>
        <a:ext cx="6915150" cy="2800350"/>
      </xdr:xfrm>
      <a:graphic>
        <a:graphicData uri="http://schemas.openxmlformats.org/drawingml/2006/chart">
          <c:chart xmlns:c="http://schemas.openxmlformats.org/drawingml/2006/chart" r:id="rId7"/>
        </a:graphicData>
      </a:graphic>
    </xdr:graphicFrame>
    <xdr:clientData/>
  </xdr:twoCellAnchor>
  <xdr:twoCellAnchor>
    <xdr:from>
      <xdr:col>27</xdr:col>
      <xdr:colOff>190500</xdr:colOff>
      <xdr:row>58</xdr:row>
      <xdr:rowOff>19050</xdr:rowOff>
    </xdr:from>
    <xdr:to>
      <xdr:col>34</xdr:col>
      <xdr:colOff>228600</xdr:colOff>
      <xdr:row>76</xdr:row>
      <xdr:rowOff>28575</xdr:rowOff>
    </xdr:to>
    <xdr:graphicFrame>
      <xdr:nvGraphicFramePr>
        <xdr:cNvPr id="8" name="Chart 43"/>
        <xdr:cNvGraphicFramePr/>
      </xdr:nvGraphicFramePr>
      <xdr:xfrm>
        <a:off x="27965400" y="9591675"/>
        <a:ext cx="6943725" cy="2943225"/>
      </xdr:xfrm>
      <a:graphic>
        <a:graphicData uri="http://schemas.openxmlformats.org/drawingml/2006/chart">
          <c:chart xmlns:c="http://schemas.openxmlformats.org/drawingml/2006/chart" r:id="rId8"/>
        </a:graphicData>
      </a:graphic>
    </xdr:graphicFrame>
    <xdr:clientData/>
  </xdr:twoCellAnchor>
  <xdr:twoCellAnchor>
    <xdr:from>
      <xdr:col>27</xdr:col>
      <xdr:colOff>219075</xdr:colOff>
      <xdr:row>76</xdr:row>
      <xdr:rowOff>152400</xdr:rowOff>
    </xdr:from>
    <xdr:to>
      <xdr:col>34</xdr:col>
      <xdr:colOff>257175</xdr:colOff>
      <xdr:row>95</xdr:row>
      <xdr:rowOff>47625</xdr:rowOff>
    </xdr:to>
    <xdr:graphicFrame>
      <xdr:nvGraphicFramePr>
        <xdr:cNvPr id="9" name="Chart 44"/>
        <xdr:cNvGraphicFramePr/>
      </xdr:nvGraphicFramePr>
      <xdr:xfrm>
        <a:off x="27993975" y="12658725"/>
        <a:ext cx="6943725" cy="2971800"/>
      </xdr:xfrm>
      <a:graphic>
        <a:graphicData uri="http://schemas.openxmlformats.org/drawingml/2006/chart">
          <c:chart xmlns:c="http://schemas.openxmlformats.org/drawingml/2006/chart" r:id="rId9"/>
        </a:graphicData>
      </a:graphic>
    </xdr:graphicFrame>
    <xdr:clientData/>
  </xdr:twoCellAnchor>
  <xdr:twoCellAnchor>
    <xdr:from>
      <xdr:col>35</xdr:col>
      <xdr:colOff>161925</xdr:colOff>
      <xdr:row>39</xdr:row>
      <xdr:rowOff>152400</xdr:rowOff>
    </xdr:from>
    <xdr:to>
      <xdr:col>40</xdr:col>
      <xdr:colOff>1152525</xdr:colOff>
      <xdr:row>57</xdr:row>
      <xdr:rowOff>38100</xdr:rowOff>
    </xdr:to>
    <xdr:graphicFrame>
      <xdr:nvGraphicFramePr>
        <xdr:cNvPr id="10" name="Chart 45"/>
        <xdr:cNvGraphicFramePr/>
      </xdr:nvGraphicFramePr>
      <xdr:xfrm>
        <a:off x="36528375" y="6591300"/>
        <a:ext cx="6343650" cy="2857500"/>
      </xdr:xfrm>
      <a:graphic>
        <a:graphicData uri="http://schemas.openxmlformats.org/drawingml/2006/chart">
          <c:chart xmlns:c="http://schemas.openxmlformats.org/drawingml/2006/chart" r:id="rId10"/>
        </a:graphicData>
      </a:graphic>
    </xdr:graphicFrame>
    <xdr:clientData/>
  </xdr:twoCellAnchor>
  <xdr:twoCellAnchor>
    <xdr:from>
      <xdr:col>35</xdr:col>
      <xdr:colOff>171450</xdr:colOff>
      <xdr:row>57</xdr:row>
      <xdr:rowOff>142875</xdr:rowOff>
    </xdr:from>
    <xdr:to>
      <xdr:col>41</xdr:col>
      <xdr:colOff>0</xdr:colOff>
      <xdr:row>76</xdr:row>
      <xdr:rowOff>85725</xdr:rowOff>
    </xdr:to>
    <xdr:graphicFrame>
      <xdr:nvGraphicFramePr>
        <xdr:cNvPr id="11" name="Chart 46"/>
        <xdr:cNvGraphicFramePr/>
      </xdr:nvGraphicFramePr>
      <xdr:xfrm>
        <a:off x="36537900" y="9553575"/>
        <a:ext cx="6353175" cy="3038475"/>
      </xdr:xfrm>
      <a:graphic>
        <a:graphicData uri="http://schemas.openxmlformats.org/drawingml/2006/chart">
          <c:chart xmlns:c="http://schemas.openxmlformats.org/drawingml/2006/chart" r:id="rId11"/>
        </a:graphicData>
      </a:graphic>
    </xdr:graphicFrame>
    <xdr:clientData/>
  </xdr:twoCellAnchor>
  <xdr:twoCellAnchor>
    <xdr:from>
      <xdr:col>35</xdr:col>
      <xdr:colOff>200025</xdr:colOff>
      <xdr:row>77</xdr:row>
      <xdr:rowOff>9525</xdr:rowOff>
    </xdr:from>
    <xdr:to>
      <xdr:col>41</xdr:col>
      <xdr:colOff>28575</xdr:colOff>
      <xdr:row>95</xdr:row>
      <xdr:rowOff>19050</xdr:rowOff>
    </xdr:to>
    <xdr:graphicFrame>
      <xdr:nvGraphicFramePr>
        <xdr:cNvPr id="12" name="Chart 47"/>
        <xdr:cNvGraphicFramePr/>
      </xdr:nvGraphicFramePr>
      <xdr:xfrm>
        <a:off x="36566475" y="12677775"/>
        <a:ext cx="6353175" cy="2924175"/>
      </xdr:xfrm>
      <a:graphic>
        <a:graphicData uri="http://schemas.openxmlformats.org/drawingml/2006/chart">
          <c:chart xmlns:c="http://schemas.openxmlformats.org/drawingml/2006/chart" r:id="rId12"/>
        </a:graphicData>
      </a:graphic>
    </xdr:graphicFrame>
    <xdr:clientData/>
  </xdr:twoCellAnchor>
  <xdr:twoCellAnchor>
    <xdr:from>
      <xdr:col>0</xdr:col>
      <xdr:colOff>114300</xdr:colOff>
      <xdr:row>39</xdr:row>
      <xdr:rowOff>133350</xdr:rowOff>
    </xdr:from>
    <xdr:to>
      <xdr:col>5</xdr:col>
      <xdr:colOff>609600</xdr:colOff>
      <xdr:row>56</xdr:row>
      <xdr:rowOff>95250</xdr:rowOff>
    </xdr:to>
    <xdr:graphicFrame>
      <xdr:nvGraphicFramePr>
        <xdr:cNvPr id="13" name="Chart 129"/>
        <xdr:cNvGraphicFramePr/>
      </xdr:nvGraphicFramePr>
      <xdr:xfrm>
        <a:off x="114300" y="6572250"/>
        <a:ext cx="5591175" cy="2771775"/>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57</xdr:row>
      <xdr:rowOff>57150</xdr:rowOff>
    </xdr:from>
    <xdr:to>
      <xdr:col>5</xdr:col>
      <xdr:colOff>600075</xdr:colOff>
      <xdr:row>75</xdr:row>
      <xdr:rowOff>95250</xdr:rowOff>
    </xdr:to>
    <xdr:graphicFrame>
      <xdr:nvGraphicFramePr>
        <xdr:cNvPr id="14" name="Chart 130"/>
        <xdr:cNvGraphicFramePr/>
      </xdr:nvGraphicFramePr>
      <xdr:xfrm>
        <a:off x="123825" y="9467850"/>
        <a:ext cx="5572125" cy="2971800"/>
      </xdr:xfrm>
      <a:graphic>
        <a:graphicData uri="http://schemas.openxmlformats.org/drawingml/2006/chart">
          <c:chart xmlns:c="http://schemas.openxmlformats.org/drawingml/2006/chart" r:id="rId14"/>
        </a:graphicData>
      </a:graphic>
    </xdr:graphicFrame>
    <xdr:clientData/>
  </xdr:twoCellAnchor>
  <xdr:twoCellAnchor>
    <xdr:from>
      <xdr:col>0</xdr:col>
      <xdr:colOff>123825</xdr:colOff>
      <xdr:row>76</xdr:row>
      <xdr:rowOff>28575</xdr:rowOff>
    </xdr:from>
    <xdr:to>
      <xdr:col>5</xdr:col>
      <xdr:colOff>600075</xdr:colOff>
      <xdr:row>94</xdr:row>
      <xdr:rowOff>57150</xdr:rowOff>
    </xdr:to>
    <xdr:graphicFrame>
      <xdr:nvGraphicFramePr>
        <xdr:cNvPr id="15" name="Chart 131"/>
        <xdr:cNvGraphicFramePr/>
      </xdr:nvGraphicFramePr>
      <xdr:xfrm>
        <a:off x="123825" y="12534900"/>
        <a:ext cx="5572125" cy="2943225"/>
      </xdr:xfrm>
      <a:graphic>
        <a:graphicData uri="http://schemas.openxmlformats.org/drawingml/2006/chart">
          <c:chart xmlns:c="http://schemas.openxmlformats.org/drawingml/2006/chart" r:id="rId15"/>
        </a:graphicData>
      </a:graphic>
    </xdr:graphicFrame>
    <xdr:clientData/>
  </xdr:twoCellAnchor>
  <xdr:twoCellAnchor>
    <xdr:from>
      <xdr:col>6</xdr:col>
      <xdr:colOff>638175</xdr:colOff>
      <xdr:row>39</xdr:row>
      <xdr:rowOff>152400</xdr:rowOff>
    </xdr:from>
    <xdr:to>
      <xdr:col>12</xdr:col>
      <xdr:colOff>495300</xdr:colOff>
      <xdr:row>56</xdr:row>
      <xdr:rowOff>133350</xdr:rowOff>
    </xdr:to>
    <xdr:graphicFrame>
      <xdr:nvGraphicFramePr>
        <xdr:cNvPr id="16" name="Chart 132"/>
        <xdr:cNvGraphicFramePr/>
      </xdr:nvGraphicFramePr>
      <xdr:xfrm>
        <a:off x="6724650" y="6591300"/>
        <a:ext cx="5753100" cy="2790825"/>
      </xdr:xfrm>
      <a:graphic>
        <a:graphicData uri="http://schemas.openxmlformats.org/drawingml/2006/chart">
          <c:chart xmlns:c="http://schemas.openxmlformats.org/drawingml/2006/chart" r:id="rId16"/>
        </a:graphicData>
      </a:graphic>
    </xdr:graphicFrame>
    <xdr:clientData/>
  </xdr:twoCellAnchor>
  <xdr:twoCellAnchor>
    <xdr:from>
      <xdr:col>6</xdr:col>
      <xdr:colOff>600075</xdr:colOff>
      <xdr:row>57</xdr:row>
      <xdr:rowOff>66675</xdr:rowOff>
    </xdr:from>
    <xdr:to>
      <xdr:col>12</xdr:col>
      <xdr:colOff>542925</xdr:colOff>
      <xdr:row>75</xdr:row>
      <xdr:rowOff>104775</xdr:rowOff>
    </xdr:to>
    <xdr:graphicFrame>
      <xdr:nvGraphicFramePr>
        <xdr:cNvPr id="17" name="Chart 133"/>
        <xdr:cNvGraphicFramePr/>
      </xdr:nvGraphicFramePr>
      <xdr:xfrm>
        <a:off x="6686550" y="9477375"/>
        <a:ext cx="5838825" cy="2971800"/>
      </xdr:xfrm>
      <a:graphic>
        <a:graphicData uri="http://schemas.openxmlformats.org/drawingml/2006/chart">
          <c:chart xmlns:c="http://schemas.openxmlformats.org/drawingml/2006/chart" r:id="rId17"/>
        </a:graphicData>
      </a:graphic>
    </xdr:graphicFrame>
    <xdr:clientData/>
  </xdr:twoCellAnchor>
  <xdr:twoCellAnchor>
    <xdr:from>
      <xdr:col>6</xdr:col>
      <xdr:colOff>628650</xdr:colOff>
      <xdr:row>76</xdr:row>
      <xdr:rowOff>104775</xdr:rowOff>
    </xdr:from>
    <xdr:to>
      <xdr:col>12</xdr:col>
      <xdr:colOff>581025</xdr:colOff>
      <xdr:row>94</xdr:row>
      <xdr:rowOff>133350</xdr:rowOff>
    </xdr:to>
    <xdr:graphicFrame>
      <xdr:nvGraphicFramePr>
        <xdr:cNvPr id="18" name="Chart 134"/>
        <xdr:cNvGraphicFramePr/>
      </xdr:nvGraphicFramePr>
      <xdr:xfrm>
        <a:off x="6715125" y="12611100"/>
        <a:ext cx="5848350" cy="2943225"/>
      </xdr:xfrm>
      <a:graphic>
        <a:graphicData uri="http://schemas.openxmlformats.org/drawingml/2006/chart">
          <c:chart xmlns:c="http://schemas.openxmlformats.org/drawingml/2006/chart"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A1:AW153"/>
  <sheetViews>
    <sheetView tabSelected="1" zoomScalePageLayoutView="0" workbookViewId="0" topLeftCell="AH34">
      <selection activeCell="AJ36" sqref="AJ36:AJ39"/>
    </sheetView>
  </sheetViews>
  <sheetFormatPr defaultColWidth="9.140625" defaultRowHeight="12.75"/>
  <cols>
    <col min="1" max="1" width="9.7109375" style="0" customWidth="1"/>
    <col min="2" max="2" width="10.00390625" style="0" customWidth="1"/>
    <col min="3" max="3" width="9.7109375" style="0" customWidth="1"/>
    <col min="4" max="4" width="32.57421875" style="0" customWidth="1"/>
    <col min="5" max="5" width="14.421875" style="0" customWidth="1"/>
    <col min="6" max="7" width="14.8515625" style="0" customWidth="1"/>
    <col min="8" max="8" width="13.140625" style="0" customWidth="1"/>
    <col min="9" max="9" width="15.28125" style="0" customWidth="1"/>
    <col min="10" max="11" width="15.57421875" style="0" customWidth="1"/>
    <col min="12" max="12" width="14.00390625" style="0" customWidth="1"/>
    <col min="13" max="14" width="14.28125" style="0" customWidth="1"/>
    <col min="15" max="16" width="16.140625" style="0" customWidth="1"/>
    <col min="17" max="17" width="15.57421875" style="0" customWidth="1"/>
    <col min="18" max="18" width="15.140625" style="0" customWidth="1"/>
    <col min="19" max="19" width="16.8515625" style="0" customWidth="1"/>
    <col min="20" max="20" width="21.00390625" style="0" customWidth="1"/>
    <col min="21" max="21" width="18.28125" style="0" customWidth="1"/>
    <col min="22" max="23" width="15.57421875" style="0" customWidth="1"/>
    <col min="24" max="25" width="15.00390625" style="0" customWidth="1"/>
    <col min="26" max="26" width="11.140625" style="0" customWidth="1"/>
    <col min="27" max="27" width="16.8515625" style="0" customWidth="1"/>
    <col min="28" max="29" width="16.421875" style="0" customWidth="1"/>
    <col min="30" max="32" width="13.28125" style="0" customWidth="1"/>
    <col min="33" max="33" width="11.57421875" style="0" customWidth="1"/>
    <col min="34" max="34" width="19.28125" style="0" customWidth="1"/>
    <col min="35" max="35" width="25.28125" style="0" customWidth="1"/>
    <col min="36" max="36" width="20.28125" style="0" customWidth="1"/>
    <col min="37" max="38" width="15.28125" style="0" customWidth="1"/>
    <col min="39" max="40" width="14.7109375" style="0" customWidth="1"/>
    <col min="41" max="41" width="17.57421875" style="0" customWidth="1"/>
    <col min="44" max="44" width="16.28125" style="0" customWidth="1"/>
  </cols>
  <sheetData>
    <row r="1" spans="1:49" ht="13.5" thickBot="1">
      <c r="A1" s="97">
        <v>41061</v>
      </c>
      <c r="B1" s="93" t="s">
        <v>54</v>
      </c>
      <c r="C1" s="93" t="s">
        <v>55</v>
      </c>
      <c r="D1" s="25" t="s">
        <v>3</v>
      </c>
      <c r="E1" s="25" t="s">
        <v>57</v>
      </c>
      <c r="F1" s="25" t="s">
        <v>58</v>
      </c>
      <c r="G1" s="25" t="s">
        <v>77</v>
      </c>
      <c r="H1" s="25" t="s">
        <v>13</v>
      </c>
      <c r="I1" s="25" t="s">
        <v>59</v>
      </c>
      <c r="J1" s="25" t="s">
        <v>60</v>
      </c>
      <c r="K1" s="25" t="s">
        <v>77</v>
      </c>
      <c r="L1" s="25" t="s">
        <v>14</v>
      </c>
      <c r="M1" s="25" t="s">
        <v>61</v>
      </c>
      <c r="N1" s="25" t="s">
        <v>77</v>
      </c>
      <c r="O1" s="25" t="s">
        <v>62</v>
      </c>
      <c r="P1" s="25" t="s">
        <v>63</v>
      </c>
      <c r="Q1" s="25" t="s">
        <v>64</v>
      </c>
      <c r="R1" s="25" t="s">
        <v>15</v>
      </c>
      <c r="S1" s="25" t="s">
        <v>65</v>
      </c>
      <c r="T1" s="25" t="s">
        <v>66</v>
      </c>
      <c r="U1" s="25" t="s">
        <v>16</v>
      </c>
      <c r="V1" s="25" t="s">
        <v>4</v>
      </c>
      <c r="W1" s="25" t="s">
        <v>17</v>
      </c>
      <c r="X1" s="25" t="s">
        <v>26</v>
      </c>
      <c r="Y1" s="25" t="s">
        <v>18</v>
      </c>
      <c r="Z1" s="25" t="s">
        <v>5</v>
      </c>
      <c r="AA1" s="25" t="s">
        <v>19</v>
      </c>
      <c r="AB1" s="25" t="s">
        <v>82</v>
      </c>
      <c r="AC1" s="25" t="s">
        <v>83</v>
      </c>
      <c r="AD1" s="25" t="s">
        <v>41</v>
      </c>
      <c r="AE1" s="25" t="s">
        <v>78</v>
      </c>
      <c r="AF1" s="25" t="s">
        <v>79</v>
      </c>
      <c r="AG1" s="25" t="s">
        <v>6</v>
      </c>
      <c r="AH1" s="25" t="s">
        <v>20</v>
      </c>
      <c r="AI1" s="25" t="s">
        <v>21</v>
      </c>
      <c r="AJ1" s="25" t="s">
        <v>22</v>
      </c>
      <c r="AK1" s="25" t="s">
        <v>23</v>
      </c>
      <c r="AL1" s="25" t="s">
        <v>80</v>
      </c>
      <c r="AM1" s="25" t="s">
        <v>24</v>
      </c>
      <c r="AN1" s="129" t="s">
        <v>81</v>
      </c>
      <c r="AO1" s="26" t="s">
        <v>25</v>
      </c>
      <c r="AP1" s="1"/>
      <c r="AQ1" s="69" t="s">
        <v>90</v>
      </c>
      <c r="AR1" s="67"/>
      <c r="AS1" s="67"/>
      <c r="AT1" s="67"/>
      <c r="AU1" s="102"/>
      <c r="AV1" s="103"/>
      <c r="AW1" s="2"/>
    </row>
    <row r="2" spans="1:49" ht="13.5" thickBot="1">
      <c r="A2" s="166">
        <v>41061</v>
      </c>
      <c r="B2" s="36">
        <v>0.2263888888888889</v>
      </c>
      <c r="C2" s="36">
        <v>0.9097222222222222</v>
      </c>
      <c r="D2" s="16" t="s">
        <v>100</v>
      </c>
      <c r="E2" s="19">
        <v>8.7</v>
      </c>
      <c r="F2" s="145">
        <v>12</v>
      </c>
      <c r="G2" s="122">
        <f aca="true" t="shared" si="0" ref="G2:G11">F2-E2</f>
        <v>3.3000000000000007</v>
      </c>
      <c r="H2" s="36">
        <v>0.30972222222222223</v>
      </c>
      <c r="I2" s="19">
        <v>19.3</v>
      </c>
      <c r="J2" s="145">
        <v>14.7</v>
      </c>
      <c r="K2" s="122">
        <f aca="true" t="shared" si="1" ref="K2:K11">J2-I2</f>
        <v>-4.600000000000001</v>
      </c>
      <c r="L2" s="36">
        <v>0.6395833333333333</v>
      </c>
      <c r="M2" s="135">
        <f aca="true" t="shared" si="2" ref="M2:M7">AVERAGE(F2,J2)</f>
        <v>13.35</v>
      </c>
      <c r="N2" s="124">
        <f aca="true" t="shared" si="3" ref="N2:N7">AVERAGE(G2,K2)</f>
        <v>-0.6500000000000004</v>
      </c>
      <c r="O2" s="145">
        <v>13.4</v>
      </c>
      <c r="P2" s="36">
        <v>0.8548611111111111</v>
      </c>
      <c r="Q2" s="34">
        <v>7.7</v>
      </c>
      <c r="R2" s="36">
        <v>0.8270833333333334</v>
      </c>
      <c r="S2" s="37">
        <f>AVERAGE(O2,Q2)</f>
        <v>10.55</v>
      </c>
      <c r="T2" s="146">
        <v>7.1</v>
      </c>
      <c r="U2" s="36">
        <v>0.42430555555555555</v>
      </c>
      <c r="V2" s="38">
        <v>0.66</v>
      </c>
      <c r="W2" s="36">
        <v>0.7993055555555556</v>
      </c>
      <c r="X2" s="38">
        <v>0.93</v>
      </c>
      <c r="Y2" s="36">
        <v>0.8756944444444444</v>
      </c>
      <c r="Z2" s="21">
        <f>AVERAGE(V2,X2)</f>
        <v>0.795</v>
      </c>
      <c r="AA2" s="37">
        <v>0.7</v>
      </c>
      <c r="AB2" s="37">
        <v>0.7</v>
      </c>
      <c r="AC2" s="36">
        <v>0.9069444444444444</v>
      </c>
      <c r="AD2" s="37">
        <v>0</v>
      </c>
      <c r="AE2" s="37">
        <v>0</v>
      </c>
      <c r="AF2" s="36" t="s">
        <v>92</v>
      </c>
      <c r="AG2" s="16" t="s">
        <v>97</v>
      </c>
      <c r="AH2" s="37">
        <v>14.1</v>
      </c>
      <c r="AI2" s="34">
        <v>26.2</v>
      </c>
      <c r="AJ2" s="36">
        <v>0.9555555555555556</v>
      </c>
      <c r="AK2" s="19">
        <v>1018.5</v>
      </c>
      <c r="AL2" s="39">
        <v>0.6604166666666667</v>
      </c>
      <c r="AM2" s="19">
        <v>1012.2</v>
      </c>
      <c r="AN2" s="39">
        <v>0.8965277777777777</v>
      </c>
      <c r="AO2" s="15">
        <v>1015.7</v>
      </c>
      <c r="AP2" s="3"/>
      <c r="AQ2" s="7"/>
      <c r="AR2" s="7"/>
      <c r="AS2" s="7"/>
      <c r="AT2" s="7"/>
      <c r="AU2" s="3"/>
      <c r="AV2" s="3"/>
      <c r="AW2" s="4"/>
    </row>
    <row r="3" spans="1:49" ht="12.75">
      <c r="A3" s="166">
        <v>41062</v>
      </c>
      <c r="B3" s="36">
        <v>0.22569444444444445</v>
      </c>
      <c r="C3" s="36">
        <v>0.9104166666666668</v>
      </c>
      <c r="D3" s="16" t="s">
        <v>101</v>
      </c>
      <c r="E3" s="19">
        <v>8.8</v>
      </c>
      <c r="F3" s="145">
        <v>8.5</v>
      </c>
      <c r="G3" s="122">
        <f t="shared" si="0"/>
        <v>-0.3000000000000007</v>
      </c>
      <c r="H3" s="36">
        <v>0.15694444444444444</v>
      </c>
      <c r="I3" s="19">
        <v>19.4</v>
      </c>
      <c r="J3" s="145">
        <v>16.3</v>
      </c>
      <c r="K3" s="122">
        <f t="shared" si="1"/>
        <v>-3.099999999999998</v>
      </c>
      <c r="L3" s="36">
        <v>0.5875</v>
      </c>
      <c r="M3" s="135">
        <f t="shared" si="2"/>
        <v>12.4</v>
      </c>
      <c r="N3" s="124">
        <f t="shared" si="3"/>
        <v>-1.6999999999999993</v>
      </c>
      <c r="O3" s="145">
        <v>8.8</v>
      </c>
      <c r="P3" s="36">
        <v>0.6708333333333334</v>
      </c>
      <c r="Q3" s="34">
        <v>6.3</v>
      </c>
      <c r="R3" s="36">
        <v>0.15694444444444444</v>
      </c>
      <c r="S3" s="37">
        <f aca="true" t="shared" si="4" ref="S3:S11">AVERAGE(O3,Q3)</f>
        <v>7.550000000000001</v>
      </c>
      <c r="T3" s="145">
        <v>5.9</v>
      </c>
      <c r="U3" s="36">
        <v>0.24375</v>
      </c>
      <c r="V3" s="38">
        <v>0.55</v>
      </c>
      <c r="W3" s="36">
        <v>0.5909722222222222</v>
      </c>
      <c r="X3" s="38">
        <v>0.87</v>
      </c>
      <c r="Y3" s="36">
        <v>0.28541666666666665</v>
      </c>
      <c r="Z3" s="21">
        <f aca="true" t="shared" si="5" ref="Z3:Z11">AVERAGE(V3,X3)</f>
        <v>0.71</v>
      </c>
      <c r="AA3" s="37">
        <v>0</v>
      </c>
      <c r="AB3" s="37">
        <v>0</v>
      </c>
      <c r="AC3" s="36" t="s">
        <v>92</v>
      </c>
      <c r="AD3" s="37">
        <v>5</v>
      </c>
      <c r="AE3" s="37">
        <v>0</v>
      </c>
      <c r="AF3" s="36" t="s">
        <v>92</v>
      </c>
      <c r="AG3" s="16" t="s">
        <v>97</v>
      </c>
      <c r="AH3" s="37">
        <v>12.2</v>
      </c>
      <c r="AI3" s="34">
        <v>31.2</v>
      </c>
      <c r="AJ3" s="36">
        <v>31.2</v>
      </c>
      <c r="AK3" s="19">
        <v>1018.4</v>
      </c>
      <c r="AL3" s="39">
        <v>0.9381944444444444</v>
      </c>
      <c r="AM3" s="19">
        <v>1015.1</v>
      </c>
      <c r="AN3" s="39">
        <v>0.7020833333333334</v>
      </c>
      <c r="AO3" s="15">
        <v>1016.8</v>
      </c>
      <c r="AP3" s="3"/>
      <c r="AQ3" s="63" t="s">
        <v>7</v>
      </c>
      <c r="AR3" s="64"/>
      <c r="AS3" s="65" t="s">
        <v>0</v>
      </c>
      <c r="AT3" s="65" t="s">
        <v>1</v>
      </c>
      <c r="AU3" s="64" t="s">
        <v>2</v>
      </c>
      <c r="AV3" s="100">
        <v>41061</v>
      </c>
      <c r="AW3" s="4"/>
    </row>
    <row r="4" spans="1:49" ht="12.75">
      <c r="A4" s="166">
        <v>41063</v>
      </c>
      <c r="B4" s="36">
        <v>0.22569444444444445</v>
      </c>
      <c r="C4" s="36">
        <v>0.9111111111111111</v>
      </c>
      <c r="D4" s="16" t="s">
        <v>102</v>
      </c>
      <c r="E4" s="19">
        <v>8.9</v>
      </c>
      <c r="F4" s="145">
        <v>9.6</v>
      </c>
      <c r="G4" s="122">
        <f t="shared" si="0"/>
        <v>0.6999999999999993</v>
      </c>
      <c r="H4" s="36">
        <v>0.42430555555555555</v>
      </c>
      <c r="I4" s="19">
        <v>19.5</v>
      </c>
      <c r="J4" s="145">
        <v>14.1</v>
      </c>
      <c r="K4" s="122">
        <f t="shared" si="1"/>
        <v>-5.4</v>
      </c>
      <c r="L4" s="36">
        <v>0.8340277777777777</v>
      </c>
      <c r="M4" s="135">
        <f t="shared" si="2"/>
        <v>11.85</v>
      </c>
      <c r="N4" s="124">
        <f t="shared" si="3"/>
        <v>-2.3500000000000005</v>
      </c>
      <c r="O4" s="145">
        <v>9.1</v>
      </c>
      <c r="P4" s="36">
        <v>0.7576388888888889</v>
      </c>
      <c r="Q4" s="34">
        <v>6.5</v>
      </c>
      <c r="R4" s="36">
        <v>0.8722222222222222</v>
      </c>
      <c r="S4" s="37">
        <f t="shared" si="4"/>
        <v>7.8</v>
      </c>
      <c r="T4" s="145">
        <v>4.9</v>
      </c>
      <c r="U4" s="36">
        <v>0.38958333333333334</v>
      </c>
      <c r="V4" s="38">
        <v>0.62</v>
      </c>
      <c r="W4" s="36">
        <v>0.8513888888888889</v>
      </c>
      <c r="X4" s="38">
        <v>0.89</v>
      </c>
      <c r="Y4" s="36">
        <v>0.46597222222222223</v>
      </c>
      <c r="Z4" s="21">
        <f t="shared" si="5"/>
        <v>0.755</v>
      </c>
      <c r="AA4" s="37">
        <v>3.4</v>
      </c>
      <c r="AB4" s="37">
        <v>0.7</v>
      </c>
      <c r="AC4" s="36">
        <v>0.5388888888888889</v>
      </c>
      <c r="AD4" s="37">
        <v>0</v>
      </c>
      <c r="AE4" s="37">
        <v>0</v>
      </c>
      <c r="AF4" s="36" t="s">
        <v>92</v>
      </c>
      <c r="AG4" s="16" t="s">
        <v>98</v>
      </c>
      <c r="AH4" s="37">
        <v>11.5</v>
      </c>
      <c r="AI4" s="34">
        <v>21.4</v>
      </c>
      <c r="AJ4" s="36">
        <v>0.4694444444444445</v>
      </c>
      <c r="AK4" s="92">
        <v>1015.7</v>
      </c>
      <c r="AL4" s="39">
        <v>0.86875</v>
      </c>
      <c r="AM4" s="19">
        <v>1007.3</v>
      </c>
      <c r="AN4" s="39">
        <v>0.4798611111111111</v>
      </c>
      <c r="AO4" s="15">
        <v>1010.9</v>
      </c>
      <c r="AP4" s="3"/>
      <c r="AQ4" s="13" t="s">
        <v>67</v>
      </c>
      <c r="AR4" s="14"/>
      <c r="AS4" s="135">
        <f>MAX(F2:F12)</f>
        <v>13.8</v>
      </c>
      <c r="AT4" s="135">
        <f>MAX(F14:F24)</f>
        <v>14</v>
      </c>
      <c r="AU4" s="135">
        <f>MAX(F26:F39)</f>
        <v>17.9</v>
      </c>
      <c r="AV4" s="136">
        <f>MAX(AS4:AU4)</f>
        <v>17.9</v>
      </c>
      <c r="AW4" s="4"/>
    </row>
    <row r="5" spans="1:49" ht="12.75">
      <c r="A5" s="166">
        <v>41064</v>
      </c>
      <c r="B5" s="36">
        <v>0.225</v>
      </c>
      <c r="C5" s="36">
        <v>0.9118055555555555</v>
      </c>
      <c r="D5" s="16" t="s">
        <v>103</v>
      </c>
      <c r="E5" s="19">
        <v>9</v>
      </c>
      <c r="F5" s="34">
        <v>9.6</v>
      </c>
      <c r="G5" s="122">
        <f t="shared" si="0"/>
        <v>0.5999999999999996</v>
      </c>
      <c r="H5" s="36">
        <v>0.5527777777777778</v>
      </c>
      <c r="I5" s="19">
        <v>19.6</v>
      </c>
      <c r="J5" s="145">
        <v>11.5</v>
      </c>
      <c r="K5" s="122">
        <f t="shared" si="1"/>
        <v>-8.100000000000001</v>
      </c>
      <c r="L5" s="36">
        <v>0.7923611111111111</v>
      </c>
      <c r="M5" s="135">
        <f t="shared" si="2"/>
        <v>10.55</v>
      </c>
      <c r="N5" s="124">
        <f t="shared" si="3"/>
        <v>-3.750000000000001</v>
      </c>
      <c r="O5" s="145">
        <v>9.4</v>
      </c>
      <c r="P5" s="36">
        <v>0.7576388888888889</v>
      </c>
      <c r="Q5" s="34">
        <v>7.1</v>
      </c>
      <c r="R5" s="36">
        <v>0.48333333333333334</v>
      </c>
      <c r="S5" s="37">
        <f t="shared" si="4"/>
        <v>8.25</v>
      </c>
      <c r="T5" s="145">
        <v>5.5</v>
      </c>
      <c r="U5" s="36">
        <v>0.8097222222222222</v>
      </c>
      <c r="V5" s="38">
        <v>0.8</v>
      </c>
      <c r="W5" s="36">
        <v>0.8375</v>
      </c>
      <c r="X5" s="38">
        <v>0.9</v>
      </c>
      <c r="Y5" s="36">
        <v>0.7576388888888889</v>
      </c>
      <c r="Z5" s="21">
        <f t="shared" si="5"/>
        <v>0.8500000000000001</v>
      </c>
      <c r="AA5" s="37">
        <v>6.2</v>
      </c>
      <c r="AB5" s="37">
        <v>0.7</v>
      </c>
      <c r="AC5" s="36">
        <v>0.65</v>
      </c>
      <c r="AD5" s="37">
        <v>0</v>
      </c>
      <c r="AE5" s="37">
        <v>0</v>
      </c>
      <c r="AF5" s="36" t="s">
        <v>92</v>
      </c>
      <c r="AG5" s="16" t="s">
        <v>99</v>
      </c>
      <c r="AH5" s="37">
        <v>9.8</v>
      </c>
      <c r="AI5" s="34">
        <v>22</v>
      </c>
      <c r="AJ5" s="36">
        <v>0.7680555555555556</v>
      </c>
      <c r="AK5" s="19">
        <v>1011.9</v>
      </c>
      <c r="AL5" s="39">
        <v>0.8305555555555556</v>
      </c>
      <c r="AM5" s="19">
        <v>1009.3</v>
      </c>
      <c r="AN5" s="39">
        <v>0.2576388888888889</v>
      </c>
      <c r="AO5" s="15">
        <v>1010.2</v>
      </c>
      <c r="AP5" s="3"/>
      <c r="AQ5" s="13" t="s">
        <v>69</v>
      </c>
      <c r="AR5" s="14"/>
      <c r="AS5" s="135">
        <f>MIN(F2:F12)</f>
        <v>8.5</v>
      </c>
      <c r="AT5" s="135">
        <f>MIN(F14:F24)</f>
        <v>9.4</v>
      </c>
      <c r="AU5" s="135">
        <f>MIN(F26:F39)</f>
        <v>11.08</v>
      </c>
      <c r="AV5" s="136">
        <f>MIN(AS5:AU5)</f>
        <v>8.5</v>
      </c>
      <c r="AW5" s="4"/>
    </row>
    <row r="6" spans="1:49" ht="12.75">
      <c r="A6" s="166">
        <v>41065</v>
      </c>
      <c r="B6" s="36">
        <v>0.22430555555555556</v>
      </c>
      <c r="C6" s="36">
        <v>0.9125</v>
      </c>
      <c r="D6" s="16" t="s">
        <v>104</v>
      </c>
      <c r="E6" s="19">
        <v>9.1</v>
      </c>
      <c r="F6" s="145">
        <v>8.7</v>
      </c>
      <c r="G6" s="122">
        <f t="shared" si="0"/>
        <v>-0.40000000000000036</v>
      </c>
      <c r="H6" s="36">
        <v>0.059722222222222225</v>
      </c>
      <c r="I6" s="19">
        <v>19.6</v>
      </c>
      <c r="J6" s="145">
        <v>16.8</v>
      </c>
      <c r="K6" s="122">
        <f t="shared" si="1"/>
        <v>-2.8000000000000007</v>
      </c>
      <c r="L6" s="36">
        <v>0.6673611111111111</v>
      </c>
      <c r="M6" s="135">
        <f t="shared" si="2"/>
        <v>12.75</v>
      </c>
      <c r="N6" s="124">
        <f t="shared" si="3"/>
        <v>-1.6000000000000005</v>
      </c>
      <c r="O6" s="145">
        <v>9.5</v>
      </c>
      <c r="P6" s="36">
        <v>0.6951388888888889</v>
      </c>
      <c r="Q6" s="34">
        <v>6.1</v>
      </c>
      <c r="R6" s="36">
        <v>0.2263888888888889</v>
      </c>
      <c r="S6" s="37">
        <f t="shared" si="4"/>
        <v>7.8</v>
      </c>
      <c r="T6" s="145">
        <v>4.8</v>
      </c>
      <c r="U6" s="36">
        <v>0.9034722222222222</v>
      </c>
      <c r="V6" s="38">
        <v>0.6</v>
      </c>
      <c r="W6" s="36">
        <v>0.6673611111111111</v>
      </c>
      <c r="X6" s="38">
        <v>0.88</v>
      </c>
      <c r="Y6" s="36">
        <v>0.07013888888888889</v>
      </c>
      <c r="Z6" s="21">
        <f t="shared" si="5"/>
        <v>0.74</v>
      </c>
      <c r="AA6" s="37">
        <v>0</v>
      </c>
      <c r="AB6" s="37">
        <v>0</v>
      </c>
      <c r="AC6" s="36" t="s">
        <v>92</v>
      </c>
      <c r="AD6" s="37">
        <v>4</v>
      </c>
      <c r="AE6" s="37">
        <v>0</v>
      </c>
      <c r="AF6" s="36" t="s">
        <v>92</v>
      </c>
      <c r="AG6" s="16" t="s">
        <v>97</v>
      </c>
      <c r="AH6" s="37">
        <v>11.9</v>
      </c>
      <c r="AI6" s="34">
        <v>22.2</v>
      </c>
      <c r="AJ6" s="36">
        <v>0.6048611111111112</v>
      </c>
      <c r="AK6" s="19">
        <v>1017.1</v>
      </c>
      <c r="AL6" s="39">
        <v>0.5631944444444444</v>
      </c>
      <c r="AM6" s="19">
        <v>1011.9</v>
      </c>
      <c r="AN6" s="39">
        <v>0.8409722222222222</v>
      </c>
      <c r="AO6" s="15">
        <v>1014.9</v>
      </c>
      <c r="AP6" s="3"/>
      <c r="AQ6" s="13" t="s">
        <v>70</v>
      </c>
      <c r="AR6" s="14"/>
      <c r="AS6" s="178">
        <f>MAX(J2:J12)</f>
        <v>20.1</v>
      </c>
      <c r="AT6" s="178">
        <f>MAX(J14:J24)</f>
        <v>23.5</v>
      </c>
      <c r="AU6" s="183">
        <f>MAX(J26:J39)</f>
        <v>26.1</v>
      </c>
      <c r="AV6" s="184">
        <f>MAX(AS6:AU6)</f>
        <v>26.1</v>
      </c>
      <c r="AW6" s="4"/>
    </row>
    <row r="7" spans="1:49" ht="12.75">
      <c r="A7" s="166">
        <v>41066</v>
      </c>
      <c r="B7" s="36">
        <v>0.22430555555555556</v>
      </c>
      <c r="C7" s="36">
        <v>0.9131944444444445</v>
      </c>
      <c r="D7" s="16" t="s">
        <v>105</v>
      </c>
      <c r="E7" s="19">
        <v>9.2</v>
      </c>
      <c r="F7" s="145">
        <v>10.7</v>
      </c>
      <c r="G7" s="122">
        <f t="shared" si="0"/>
        <v>1.5</v>
      </c>
      <c r="H7" s="36">
        <v>0.27152777777777776</v>
      </c>
      <c r="I7" s="19">
        <v>19.7</v>
      </c>
      <c r="J7" s="145">
        <v>17.1</v>
      </c>
      <c r="K7" s="122">
        <f t="shared" si="1"/>
        <v>-2.599999999999998</v>
      </c>
      <c r="L7" s="36">
        <v>0.80625</v>
      </c>
      <c r="M7" s="135">
        <f t="shared" si="2"/>
        <v>13.9</v>
      </c>
      <c r="N7" s="124">
        <f t="shared" si="3"/>
        <v>-0.5499999999999989</v>
      </c>
      <c r="O7" s="145">
        <v>14.1</v>
      </c>
      <c r="P7" s="36">
        <v>0.7090277777777777</v>
      </c>
      <c r="Q7" s="34">
        <v>6.9</v>
      </c>
      <c r="R7" s="36">
        <v>0.059722222222222225</v>
      </c>
      <c r="S7" s="37">
        <f t="shared" si="4"/>
        <v>10.5</v>
      </c>
      <c r="T7" s="145">
        <v>6.7</v>
      </c>
      <c r="U7" s="36">
        <v>0.3861111111111111</v>
      </c>
      <c r="V7" s="38">
        <v>0.65</v>
      </c>
      <c r="W7" s="36">
        <v>0.8409722222222222</v>
      </c>
      <c r="X7" s="38">
        <v>0.94</v>
      </c>
      <c r="Y7" s="36">
        <v>0.6395833333333333</v>
      </c>
      <c r="Z7" s="21">
        <f t="shared" si="5"/>
        <v>0.7949999999999999</v>
      </c>
      <c r="AA7" s="37">
        <v>7.6</v>
      </c>
      <c r="AB7" s="37">
        <v>0.7</v>
      </c>
      <c r="AC7" s="36">
        <v>0.5736111111111112</v>
      </c>
      <c r="AD7" s="37">
        <v>2</v>
      </c>
      <c r="AE7" s="37">
        <v>0</v>
      </c>
      <c r="AF7" s="36" t="s">
        <v>92</v>
      </c>
      <c r="AG7" s="16" t="s">
        <v>93</v>
      </c>
      <c r="AH7" s="37">
        <v>12.1</v>
      </c>
      <c r="AI7" s="34">
        <v>32.5</v>
      </c>
      <c r="AJ7" s="36">
        <v>0.6847222222222222</v>
      </c>
      <c r="AK7" s="19">
        <v>1013.9</v>
      </c>
      <c r="AL7" s="39">
        <v>0.8548611111111111</v>
      </c>
      <c r="AM7" s="19">
        <v>1002.9</v>
      </c>
      <c r="AN7" s="39">
        <v>0.6465277777777778</v>
      </c>
      <c r="AO7" s="15">
        <v>1007.2</v>
      </c>
      <c r="AP7" s="3"/>
      <c r="AQ7" s="13" t="s">
        <v>71</v>
      </c>
      <c r="AR7" s="14"/>
      <c r="AS7" s="135">
        <f>MIN(J2:J12)</f>
        <v>11.5</v>
      </c>
      <c r="AT7" s="135">
        <f>MIN(J14:J24)</f>
        <v>16.4</v>
      </c>
      <c r="AU7" s="135">
        <f>MIN(J26:J39)</f>
        <v>16.73</v>
      </c>
      <c r="AV7" s="136">
        <f>MIN(AS7:AU7)</f>
        <v>11.5</v>
      </c>
      <c r="AW7" s="4"/>
    </row>
    <row r="8" spans="1:49" ht="12.75">
      <c r="A8" s="166">
        <v>41067</v>
      </c>
      <c r="B8" s="36">
        <v>0.2236111111111111</v>
      </c>
      <c r="C8" s="36">
        <v>0.9138888888888889</v>
      </c>
      <c r="D8" s="16" t="s">
        <v>91</v>
      </c>
      <c r="E8" s="19">
        <v>9.3</v>
      </c>
      <c r="F8" s="145">
        <v>13.8</v>
      </c>
      <c r="G8" s="122">
        <f t="shared" si="0"/>
        <v>4.5</v>
      </c>
      <c r="H8" s="36">
        <v>0.3430555555555555</v>
      </c>
      <c r="I8" s="19">
        <v>19.7</v>
      </c>
      <c r="J8" s="177">
        <v>20.1</v>
      </c>
      <c r="K8" s="122">
        <f t="shared" si="1"/>
        <v>0.40000000000000213</v>
      </c>
      <c r="L8" s="36">
        <v>0.6416666666666667</v>
      </c>
      <c r="M8" s="135">
        <f aca="true" t="shared" si="6" ref="M8:N11">AVERAGE(F8,J8)</f>
        <v>16.950000000000003</v>
      </c>
      <c r="N8" s="124">
        <f t="shared" si="6"/>
        <v>2.450000000000001</v>
      </c>
      <c r="O8" s="145">
        <v>16</v>
      </c>
      <c r="P8" s="36">
        <v>0.8041666666666667</v>
      </c>
      <c r="Q8" s="34">
        <v>11.9</v>
      </c>
      <c r="R8" s="36">
        <v>0.9798611111111111</v>
      </c>
      <c r="S8" s="37">
        <f t="shared" si="4"/>
        <v>13.95</v>
      </c>
      <c r="T8" s="145">
        <v>8.4</v>
      </c>
      <c r="U8" s="36">
        <v>0.23680555555555557</v>
      </c>
      <c r="V8" s="38">
        <v>0.73</v>
      </c>
      <c r="W8" s="36">
        <v>0.65</v>
      </c>
      <c r="X8" s="38">
        <v>0.94</v>
      </c>
      <c r="Y8" s="36">
        <v>0.20555555555555557</v>
      </c>
      <c r="Z8" s="21">
        <f t="shared" si="5"/>
        <v>0.835</v>
      </c>
      <c r="AA8" s="37">
        <v>4.8</v>
      </c>
      <c r="AB8" s="37">
        <v>0.7</v>
      </c>
      <c r="AC8" s="36">
        <v>0.11527777777777777</v>
      </c>
      <c r="AD8" s="37">
        <v>3</v>
      </c>
      <c r="AE8" s="37">
        <v>0</v>
      </c>
      <c r="AF8" s="36" t="s">
        <v>92</v>
      </c>
      <c r="AG8" s="16" t="s">
        <v>93</v>
      </c>
      <c r="AH8" s="37">
        <v>12.2</v>
      </c>
      <c r="AI8" s="34">
        <v>30.4</v>
      </c>
      <c r="AJ8" s="36">
        <v>0.2333333333333333</v>
      </c>
      <c r="AK8" s="19">
        <v>1004.7</v>
      </c>
      <c r="AL8" s="39">
        <v>0.9243055555555556</v>
      </c>
      <c r="AM8" s="19">
        <v>997.8</v>
      </c>
      <c r="AN8" s="39">
        <v>0.80625</v>
      </c>
      <c r="AO8" s="15">
        <v>1003.2</v>
      </c>
      <c r="AP8" s="3"/>
      <c r="AQ8" s="13" t="s">
        <v>72</v>
      </c>
      <c r="AR8" s="14"/>
      <c r="AS8" s="135">
        <f>MAX(M2:M12)</f>
        <v>16.950000000000003</v>
      </c>
      <c r="AT8" s="135">
        <f>MAX(M14:M24)</f>
        <v>18.2</v>
      </c>
      <c r="AU8" s="135">
        <f>MAX(M26:M39)</f>
        <v>21.65</v>
      </c>
      <c r="AV8" s="136">
        <f>MAX(AS8:AU8)</f>
        <v>21.65</v>
      </c>
      <c r="AW8" s="4"/>
    </row>
    <row r="9" spans="1:49" ht="13.5" thickBot="1">
      <c r="A9" s="166">
        <v>41068</v>
      </c>
      <c r="B9" s="36">
        <v>0.2236111111111111</v>
      </c>
      <c r="C9" s="36">
        <v>0.9145833333333333</v>
      </c>
      <c r="D9" s="16" t="s">
        <v>94</v>
      </c>
      <c r="E9" s="19">
        <v>9.4</v>
      </c>
      <c r="F9" s="145">
        <v>13.7</v>
      </c>
      <c r="G9" s="122">
        <f t="shared" si="0"/>
        <v>4.299999999999999</v>
      </c>
      <c r="H9" s="36">
        <v>0.21944444444444444</v>
      </c>
      <c r="I9" s="19">
        <v>19.8</v>
      </c>
      <c r="J9" s="145">
        <v>19.3</v>
      </c>
      <c r="K9" s="122">
        <f>J9-I9</f>
        <v>-0.5</v>
      </c>
      <c r="L9" s="36">
        <v>0.6319444444444444</v>
      </c>
      <c r="M9" s="135">
        <f t="shared" si="6"/>
        <v>16.5</v>
      </c>
      <c r="N9" s="124">
        <f t="shared" si="6"/>
        <v>1.8999999999999995</v>
      </c>
      <c r="O9" s="145">
        <v>15.9</v>
      </c>
      <c r="P9" s="36">
        <v>0.8347222222222223</v>
      </c>
      <c r="Q9" s="34">
        <v>10.6</v>
      </c>
      <c r="R9" s="36">
        <v>0.7861111111111111</v>
      </c>
      <c r="S9" s="37">
        <f t="shared" si="4"/>
        <v>13.25</v>
      </c>
      <c r="T9" s="145">
        <v>7.7</v>
      </c>
      <c r="U9" s="36">
        <v>0.6569444444444444</v>
      </c>
      <c r="V9" s="38">
        <v>0.62</v>
      </c>
      <c r="W9" s="36">
        <v>0.7875</v>
      </c>
      <c r="X9" s="38">
        <v>0.91</v>
      </c>
      <c r="Y9" s="36">
        <v>0.31319444444444444</v>
      </c>
      <c r="Z9" s="21">
        <f t="shared" si="5"/>
        <v>0.765</v>
      </c>
      <c r="AA9" s="37">
        <v>1.4</v>
      </c>
      <c r="AB9" s="37">
        <v>0.7</v>
      </c>
      <c r="AC9" s="36">
        <v>0.65625</v>
      </c>
      <c r="AD9" s="37">
        <v>6</v>
      </c>
      <c r="AE9" s="37">
        <v>0</v>
      </c>
      <c r="AF9" s="36" t="s">
        <v>92</v>
      </c>
      <c r="AG9" s="16" t="s">
        <v>95</v>
      </c>
      <c r="AH9" s="37">
        <v>14.9</v>
      </c>
      <c r="AI9" s="34">
        <v>56.4</v>
      </c>
      <c r="AJ9" s="36">
        <v>0.6513888888888889</v>
      </c>
      <c r="AK9" s="19">
        <v>1004.3</v>
      </c>
      <c r="AL9" s="39">
        <v>0.7944444444444444</v>
      </c>
      <c r="AM9" s="19">
        <v>997.3</v>
      </c>
      <c r="AN9" s="39">
        <v>0.9111111111111111</v>
      </c>
      <c r="AO9" s="15">
        <v>1001</v>
      </c>
      <c r="AP9" s="3"/>
      <c r="AQ9" s="41" t="s">
        <v>73</v>
      </c>
      <c r="AR9" s="17"/>
      <c r="AS9" s="137">
        <f>MIN(M2:M12)</f>
        <v>10.55</v>
      </c>
      <c r="AT9" s="137">
        <f>MIN(M14:M24)</f>
        <v>12.899999999999999</v>
      </c>
      <c r="AU9" s="137">
        <f>MIN(M26:M39)</f>
        <v>13.905000000000001</v>
      </c>
      <c r="AV9" s="138">
        <f>MIN(AS9:AU9)</f>
        <v>10.55</v>
      </c>
      <c r="AW9" s="4"/>
    </row>
    <row r="10" spans="1:49" ht="13.5" thickBot="1">
      <c r="A10" s="166">
        <v>41069</v>
      </c>
      <c r="B10" s="36">
        <v>0.22291666666666665</v>
      </c>
      <c r="C10" s="36">
        <v>0.9152777777777777</v>
      </c>
      <c r="D10" s="16" t="s">
        <v>96</v>
      </c>
      <c r="E10" s="19">
        <v>9.5</v>
      </c>
      <c r="F10" s="145">
        <v>11.6</v>
      </c>
      <c r="G10" s="122">
        <f t="shared" si="0"/>
        <v>2.0999999999999996</v>
      </c>
      <c r="H10" s="36">
        <v>0.3847222222222222</v>
      </c>
      <c r="I10" s="19">
        <v>19.8</v>
      </c>
      <c r="J10" s="145">
        <v>17.3</v>
      </c>
      <c r="K10" s="122">
        <f t="shared" si="1"/>
        <v>-2.5</v>
      </c>
      <c r="L10" s="36">
        <v>0.8472222222222222</v>
      </c>
      <c r="M10" s="135">
        <f t="shared" si="6"/>
        <v>14.45</v>
      </c>
      <c r="N10" s="124">
        <f t="shared" si="6"/>
        <v>-0.20000000000000018</v>
      </c>
      <c r="O10" s="145">
        <v>11.2</v>
      </c>
      <c r="P10" s="36">
        <v>0.8430555555555556</v>
      </c>
      <c r="Q10" s="34">
        <v>8</v>
      </c>
      <c r="R10" s="36">
        <v>0.9958333333333332</v>
      </c>
      <c r="S10" s="37">
        <f t="shared" si="4"/>
        <v>9.6</v>
      </c>
      <c r="T10" s="145">
        <v>4.2</v>
      </c>
      <c r="U10" s="36">
        <v>0.6236111111111111</v>
      </c>
      <c r="V10" s="38">
        <v>0.61</v>
      </c>
      <c r="W10" s="36">
        <v>0.9055555555555556</v>
      </c>
      <c r="X10" s="38">
        <v>0.88</v>
      </c>
      <c r="Y10" s="36">
        <v>0.3986111111111111</v>
      </c>
      <c r="Z10" s="21">
        <f t="shared" si="5"/>
        <v>0.745</v>
      </c>
      <c r="AA10" s="37">
        <v>0.2</v>
      </c>
      <c r="AB10" s="37">
        <v>0.3</v>
      </c>
      <c r="AC10" s="36">
        <v>0.48125</v>
      </c>
      <c r="AD10" s="37">
        <v>0</v>
      </c>
      <c r="AE10" s="37">
        <v>0</v>
      </c>
      <c r="AF10" s="36" t="s">
        <v>92</v>
      </c>
      <c r="AG10" s="16" t="s">
        <v>95</v>
      </c>
      <c r="AH10" s="37">
        <v>21.7</v>
      </c>
      <c r="AI10" s="34">
        <v>66.1</v>
      </c>
      <c r="AJ10" s="36">
        <v>0.9013888888888889</v>
      </c>
      <c r="AK10" s="19">
        <v>1009.8</v>
      </c>
      <c r="AL10" s="39">
        <v>0.7875</v>
      </c>
      <c r="AM10" s="19">
        <v>1003.9</v>
      </c>
      <c r="AN10" s="39">
        <v>0.9249999999999999</v>
      </c>
      <c r="AO10" s="15">
        <v>1006.6</v>
      </c>
      <c r="AP10" s="3"/>
      <c r="AQ10" s="7"/>
      <c r="AR10" s="7"/>
      <c r="AS10" s="68"/>
      <c r="AT10" s="68"/>
      <c r="AU10" s="3"/>
      <c r="AV10" s="6"/>
      <c r="AW10" s="4"/>
    </row>
    <row r="11" spans="1:49" ht="12.75">
      <c r="A11" s="166">
        <v>41070</v>
      </c>
      <c r="B11" s="36">
        <v>0.22291666666666665</v>
      </c>
      <c r="C11" s="36">
        <v>0.9159722222222223</v>
      </c>
      <c r="D11" s="16" t="s">
        <v>106</v>
      </c>
      <c r="E11" s="19">
        <v>9.6</v>
      </c>
      <c r="F11" s="145">
        <v>12.6</v>
      </c>
      <c r="G11" s="122">
        <f t="shared" si="0"/>
        <v>3</v>
      </c>
      <c r="H11" s="36">
        <v>0.30624999999999997</v>
      </c>
      <c r="I11" s="19">
        <v>19.9</v>
      </c>
      <c r="J11" s="177">
        <v>20.1</v>
      </c>
      <c r="K11" s="122">
        <f t="shared" si="1"/>
        <v>0.20000000000000284</v>
      </c>
      <c r="L11" s="36">
        <v>0.688888888888889</v>
      </c>
      <c r="M11" s="135">
        <f t="shared" si="6"/>
        <v>16.35</v>
      </c>
      <c r="N11" s="124">
        <f t="shared" si="6"/>
        <v>1.6000000000000014</v>
      </c>
      <c r="O11" s="145">
        <v>12.9</v>
      </c>
      <c r="P11" s="36">
        <v>0.4527777777777778</v>
      </c>
      <c r="Q11" s="34">
        <v>9.5</v>
      </c>
      <c r="R11" s="36">
        <v>0.8888888888888888</v>
      </c>
      <c r="S11" s="37">
        <f t="shared" si="4"/>
        <v>11.2</v>
      </c>
      <c r="T11" s="145">
        <v>7.7</v>
      </c>
      <c r="U11" s="36">
        <v>0.9055555555555556</v>
      </c>
      <c r="V11" s="38">
        <v>0.56</v>
      </c>
      <c r="W11" s="36">
        <v>0.6263888888888889</v>
      </c>
      <c r="X11" s="38">
        <v>0.9</v>
      </c>
      <c r="Y11" s="36">
        <v>0.3444444444444445</v>
      </c>
      <c r="Z11" s="21">
        <f t="shared" si="5"/>
        <v>0.73</v>
      </c>
      <c r="AA11" s="115">
        <v>0</v>
      </c>
      <c r="AB11" s="37">
        <v>0</v>
      </c>
      <c r="AC11" s="36" t="s">
        <v>92</v>
      </c>
      <c r="AD11" s="37">
        <v>7</v>
      </c>
      <c r="AE11" s="37">
        <v>0</v>
      </c>
      <c r="AF11" s="36" t="s">
        <v>92</v>
      </c>
      <c r="AG11" s="16" t="s">
        <v>95</v>
      </c>
      <c r="AH11" s="37">
        <v>16.2</v>
      </c>
      <c r="AI11" s="99">
        <v>40.7</v>
      </c>
      <c r="AJ11" s="36">
        <v>0.8486111111111111</v>
      </c>
      <c r="AK11" s="19">
        <v>1010.7</v>
      </c>
      <c r="AL11" s="39">
        <v>0.035416666666666666</v>
      </c>
      <c r="AM11" s="19">
        <v>1008.2</v>
      </c>
      <c r="AN11" s="39">
        <v>0.9666666666666667</v>
      </c>
      <c r="AO11" s="15">
        <v>1009.5</v>
      </c>
      <c r="AP11" s="3"/>
      <c r="AQ11" s="63" t="s">
        <v>8</v>
      </c>
      <c r="AR11" s="64"/>
      <c r="AS11" s="65" t="s">
        <v>0</v>
      </c>
      <c r="AT11" s="65" t="s">
        <v>68</v>
      </c>
      <c r="AU11" s="64" t="s">
        <v>2</v>
      </c>
      <c r="AV11" s="100">
        <v>41061</v>
      </c>
      <c r="AW11" s="4"/>
    </row>
    <row r="12" spans="1:49" ht="12.75">
      <c r="A12" s="74" t="s">
        <v>0</v>
      </c>
      <c r="B12" s="95">
        <f>AVERAGE(B2:B11)</f>
        <v>0.22444444444444445</v>
      </c>
      <c r="C12" s="95">
        <f>AVERAGE(C2:C11)</f>
        <v>0.9128472222222224</v>
      </c>
      <c r="D12" s="75" t="s">
        <v>107</v>
      </c>
      <c r="E12" s="118">
        <f>AVERAGE(E2:E11)</f>
        <v>9.15</v>
      </c>
      <c r="F12" s="76">
        <f>AVERAGE(F2:F11)</f>
        <v>11.08</v>
      </c>
      <c r="G12" s="123">
        <f>AVERAGE(G2:G11)</f>
        <v>1.9299999999999997</v>
      </c>
      <c r="H12" s="77">
        <f>AVERAGE(H2:H11)</f>
        <v>0.3028472222222222</v>
      </c>
      <c r="I12" s="174">
        <f aca="true" t="shared" si="7" ref="I12:S12">AVERAGE(I2:I11)</f>
        <v>19.630000000000003</v>
      </c>
      <c r="J12" s="147">
        <f t="shared" si="7"/>
        <v>16.73</v>
      </c>
      <c r="K12" s="123">
        <f>AVERAGE(K2:K11)</f>
        <v>-2.8999999999999995</v>
      </c>
      <c r="L12" s="77">
        <f t="shared" si="7"/>
        <v>0.7136805555555557</v>
      </c>
      <c r="M12" s="76">
        <f t="shared" si="7"/>
        <v>13.905000000000001</v>
      </c>
      <c r="N12" s="123">
        <f>AVERAGE(N2:N11)</f>
        <v>-0.48499999999999976</v>
      </c>
      <c r="O12" s="147">
        <f t="shared" si="7"/>
        <v>12.030000000000001</v>
      </c>
      <c r="P12" s="77">
        <f t="shared" si="7"/>
        <v>0.737986111111111</v>
      </c>
      <c r="Q12" s="76">
        <f t="shared" si="7"/>
        <v>8.059999999999999</v>
      </c>
      <c r="R12" s="77">
        <f t="shared" si="7"/>
        <v>0.6276388888888889</v>
      </c>
      <c r="S12" s="76">
        <f t="shared" si="7"/>
        <v>10.045</v>
      </c>
      <c r="T12" s="147">
        <f>AVERAGE(T2:T11)</f>
        <v>6.290000000000001</v>
      </c>
      <c r="U12" s="77">
        <f aca="true" t="shared" si="8" ref="U12:Z12">AVERAGE(U2:U11)</f>
        <v>0.5579861111111111</v>
      </c>
      <c r="V12" s="78">
        <f t="shared" si="8"/>
        <v>0.64</v>
      </c>
      <c r="W12" s="77">
        <f t="shared" si="8"/>
        <v>0.7556944444444446</v>
      </c>
      <c r="X12" s="78">
        <f t="shared" si="8"/>
        <v>0.9040000000000001</v>
      </c>
      <c r="Y12" s="77">
        <f t="shared" si="8"/>
        <v>0.43562499999999993</v>
      </c>
      <c r="Z12" s="78">
        <f t="shared" si="8"/>
        <v>0.7719999999999999</v>
      </c>
      <c r="AA12" s="76">
        <f>SUM(AA2:AA11)</f>
        <v>24.299999999999997</v>
      </c>
      <c r="AB12" s="76">
        <f>SUM(AB2:AB11)</f>
        <v>4.5</v>
      </c>
      <c r="AC12" s="77">
        <f>AVERAGE(AC2:AC11)</f>
        <v>0.5603174603174603</v>
      </c>
      <c r="AD12" s="76">
        <f>SUM(AD2:AD11)</f>
        <v>27</v>
      </c>
      <c r="AE12" s="76">
        <f>AVERAGE(AE2:AE11)</f>
        <v>0</v>
      </c>
      <c r="AF12" s="77" t="s">
        <v>92</v>
      </c>
      <c r="AG12" s="75" t="s">
        <v>97</v>
      </c>
      <c r="AH12" s="76">
        <f>AVERAGE(AH2:AH11)</f>
        <v>13.66</v>
      </c>
      <c r="AI12" s="76">
        <f>MAX(AI2:AI11)</f>
        <v>66.1</v>
      </c>
      <c r="AJ12" s="120">
        <f aca="true" t="shared" si="9" ref="AJ12:AO12">AVERAGE(AJ2:AJ11)</f>
        <v>3.7317361111111103</v>
      </c>
      <c r="AK12" s="79">
        <f t="shared" si="9"/>
        <v>1012.5</v>
      </c>
      <c r="AL12" s="82">
        <f t="shared" si="9"/>
        <v>0.7257638888888888</v>
      </c>
      <c r="AM12" s="79">
        <f t="shared" si="9"/>
        <v>1006.5900000000001</v>
      </c>
      <c r="AN12" s="82">
        <f t="shared" si="9"/>
        <v>0.743263888888889</v>
      </c>
      <c r="AO12" s="80">
        <f t="shared" si="9"/>
        <v>1009.6</v>
      </c>
      <c r="AP12" s="3"/>
      <c r="AQ12" s="13" t="s">
        <v>74</v>
      </c>
      <c r="AR12" s="14"/>
      <c r="AS12" s="37">
        <f>MAX(Q2:Q12)</f>
        <v>11.9</v>
      </c>
      <c r="AT12" s="37">
        <f>MAX(Q14:Q24)</f>
        <v>11.6</v>
      </c>
      <c r="AU12" s="106">
        <f>MAX(Q26:Q39)</f>
        <v>14.7</v>
      </c>
      <c r="AV12" s="104">
        <f>MAX(AS12:AU12)</f>
        <v>14.7</v>
      </c>
      <c r="AW12" s="4"/>
    </row>
    <row r="13" spans="1:49" ht="12.75">
      <c r="A13" s="27"/>
      <c r="B13" s="94"/>
      <c r="C13" s="94"/>
      <c r="D13" s="28"/>
      <c r="E13" s="31"/>
      <c r="F13" s="119"/>
      <c r="G13" s="119"/>
      <c r="H13" s="30"/>
      <c r="I13" s="31"/>
      <c r="J13" s="171"/>
      <c r="K13" s="114"/>
      <c r="L13" s="30"/>
      <c r="M13" s="114"/>
      <c r="N13" s="114"/>
      <c r="O13" s="171"/>
      <c r="P13" s="30"/>
      <c r="Q13" s="114"/>
      <c r="R13" s="28"/>
      <c r="S13" s="114"/>
      <c r="T13" s="173"/>
      <c r="U13" s="28"/>
      <c r="V13" s="114"/>
      <c r="W13" s="30"/>
      <c r="X13" s="114"/>
      <c r="Y13" s="30"/>
      <c r="Z13" s="114"/>
      <c r="AA13" s="29"/>
      <c r="AB13" s="29"/>
      <c r="AC13" s="29"/>
      <c r="AD13" s="29"/>
      <c r="AE13" s="29"/>
      <c r="AF13" s="127"/>
      <c r="AG13" s="28"/>
      <c r="AH13" s="114"/>
      <c r="AI13" s="29"/>
      <c r="AJ13" s="30"/>
      <c r="AK13" s="114"/>
      <c r="AL13" s="133"/>
      <c r="AM13" s="114"/>
      <c r="AN13" s="130"/>
      <c r="AO13" s="32"/>
      <c r="AP13" s="3"/>
      <c r="AQ13" s="13" t="s">
        <v>69</v>
      </c>
      <c r="AR13" s="14"/>
      <c r="AS13" s="106">
        <f>MIN(Q2:Q12)</f>
        <v>6.1</v>
      </c>
      <c r="AT13" s="106">
        <f>MIN(Q14:Q24)</f>
        <v>7.4</v>
      </c>
      <c r="AU13" s="106">
        <f>MIN(Q26:Q39)</f>
        <v>8.059999999999999</v>
      </c>
      <c r="AV13" s="104">
        <f>MIN(AS13:AU13)</f>
        <v>6.1</v>
      </c>
      <c r="AW13" s="4"/>
    </row>
    <row r="14" spans="1:49" ht="12.75">
      <c r="A14" s="166">
        <v>41071</v>
      </c>
      <c r="B14" s="36">
        <v>0.2222222222222222</v>
      </c>
      <c r="C14" s="36">
        <v>0.9166666666666666</v>
      </c>
      <c r="D14" s="16" t="s">
        <v>108</v>
      </c>
      <c r="E14" s="19">
        <v>9.7</v>
      </c>
      <c r="F14" s="146">
        <v>12.3</v>
      </c>
      <c r="G14" s="122">
        <f aca="true" t="shared" si="10" ref="G14:G23">F14-E14</f>
        <v>2.6000000000000014</v>
      </c>
      <c r="H14" s="39">
        <v>0.31319444444444444</v>
      </c>
      <c r="I14" s="19">
        <v>19.9</v>
      </c>
      <c r="J14" s="177">
        <v>20.9</v>
      </c>
      <c r="K14" s="122">
        <f aca="true" t="shared" si="11" ref="K14:K23">J14-I14</f>
        <v>1</v>
      </c>
      <c r="L14" s="36">
        <v>0.6916666666666668</v>
      </c>
      <c r="M14" s="37">
        <f>AVERAGE(F14,J14)</f>
        <v>16.6</v>
      </c>
      <c r="N14" s="122">
        <f>AVERAGE(G14,K14)</f>
        <v>1.8000000000000007</v>
      </c>
      <c r="O14" s="145">
        <v>14.7</v>
      </c>
      <c r="P14" s="36">
        <v>0.5375</v>
      </c>
      <c r="Q14" s="34">
        <v>10.4</v>
      </c>
      <c r="R14" s="36">
        <v>0.30624999999999997</v>
      </c>
      <c r="S14" s="37">
        <f aca="true" t="shared" si="12" ref="S14:S23">AVERAGE(O14,Q14)</f>
        <v>12.55</v>
      </c>
      <c r="T14" s="145">
        <v>8.1</v>
      </c>
      <c r="U14" s="36">
        <v>0.3611111111111111</v>
      </c>
      <c r="V14" s="38">
        <v>0.59</v>
      </c>
      <c r="W14" s="36">
        <v>0.7180555555555556</v>
      </c>
      <c r="X14" s="38">
        <v>0.89</v>
      </c>
      <c r="Y14" s="36">
        <v>0.3958333333333333</v>
      </c>
      <c r="Z14" s="21">
        <f>AVERAGE(V14,X14)</f>
        <v>0.74</v>
      </c>
      <c r="AA14" s="37">
        <v>0</v>
      </c>
      <c r="AB14" s="37">
        <v>0</v>
      </c>
      <c r="AC14" s="36" t="s">
        <v>92</v>
      </c>
      <c r="AD14" s="37">
        <v>4</v>
      </c>
      <c r="AE14" s="37">
        <v>0</v>
      </c>
      <c r="AF14" s="36" t="s">
        <v>92</v>
      </c>
      <c r="AG14" s="16" t="s">
        <v>99</v>
      </c>
      <c r="AH14" s="37">
        <v>12.6</v>
      </c>
      <c r="AI14" s="34">
        <v>30</v>
      </c>
      <c r="AJ14" s="36">
        <v>0.7763888888888889</v>
      </c>
      <c r="AK14" s="19">
        <v>1008.6</v>
      </c>
      <c r="AL14" s="39">
        <v>0.8555555555555556</v>
      </c>
      <c r="AM14" s="19">
        <v>1008.6</v>
      </c>
      <c r="AN14" s="39">
        <v>0.8555555555555556</v>
      </c>
      <c r="AO14" s="15">
        <v>1005.1</v>
      </c>
      <c r="AP14" s="3"/>
      <c r="AQ14" s="13" t="s">
        <v>70</v>
      </c>
      <c r="AR14" s="14"/>
      <c r="AS14" s="135">
        <f>MAX(O2:O12)</f>
        <v>16</v>
      </c>
      <c r="AT14" s="37">
        <f>MAX(O14:O24)</f>
        <v>16.4</v>
      </c>
      <c r="AU14" s="106">
        <f>MAX(O26:O39)</f>
        <v>20.9</v>
      </c>
      <c r="AV14" s="104">
        <f>MAX(AS14:AU14)</f>
        <v>20.9</v>
      </c>
      <c r="AW14" s="4"/>
    </row>
    <row r="15" spans="1:49" ht="12.75">
      <c r="A15" s="166">
        <v>41072</v>
      </c>
      <c r="B15" s="36">
        <v>0.2222222222222222</v>
      </c>
      <c r="C15" s="36">
        <v>0.9173611111111111</v>
      </c>
      <c r="D15" s="16" t="s">
        <v>109</v>
      </c>
      <c r="E15" s="19">
        <v>9.7</v>
      </c>
      <c r="F15" s="35">
        <v>12.2</v>
      </c>
      <c r="G15" s="122">
        <f t="shared" si="10"/>
        <v>2.5</v>
      </c>
      <c r="H15" s="39">
        <v>0.25416666666666665</v>
      </c>
      <c r="I15" s="144">
        <v>20</v>
      </c>
      <c r="J15" s="145">
        <v>17.7</v>
      </c>
      <c r="K15" s="122">
        <f t="shared" si="11"/>
        <v>-2.3000000000000007</v>
      </c>
      <c r="L15" s="36">
        <v>0.6958333333333333</v>
      </c>
      <c r="M15" s="37">
        <f aca="true" t="shared" si="13" ref="M15:M23">AVERAGE(F15,J15)</f>
        <v>14.95</v>
      </c>
      <c r="N15" s="122">
        <f aca="true" t="shared" si="14" ref="N15:N23">AVERAGE(G15,K15)</f>
        <v>0.09999999999999964</v>
      </c>
      <c r="O15" s="145">
        <v>13.2</v>
      </c>
      <c r="P15" s="36">
        <v>0.65</v>
      </c>
      <c r="Q15" s="34">
        <v>10.4</v>
      </c>
      <c r="R15" s="36">
        <v>0.7972222222222222</v>
      </c>
      <c r="S15" s="37">
        <f t="shared" si="12"/>
        <v>11.8</v>
      </c>
      <c r="T15" s="145">
        <v>7.7</v>
      </c>
      <c r="U15" s="36">
        <v>0.31319444444444444</v>
      </c>
      <c r="V15" s="38">
        <v>0.72</v>
      </c>
      <c r="W15" s="36">
        <v>0.7805555555555556</v>
      </c>
      <c r="X15" s="38">
        <v>0.93</v>
      </c>
      <c r="Y15" s="36">
        <v>0.3201388888888889</v>
      </c>
      <c r="Z15" s="21">
        <f aca="true" t="shared" si="15" ref="Z15:Z23">AVERAGE(V15,X15)</f>
        <v>0.825</v>
      </c>
      <c r="AA15" s="37">
        <v>13.1</v>
      </c>
      <c r="AB15" s="37">
        <v>2.1</v>
      </c>
      <c r="AC15" s="36">
        <v>0.8465277777777778</v>
      </c>
      <c r="AD15" s="37">
        <v>4</v>
      </c>
      <c r="AE15" s="37">
        <v>0</v>
      </c>
      <c r="AF15" s="36" t="s">
        <v>92</v>
      </c>
      <c r="AG15" s="16" t="s">
        <v>99</v>
      </c>
      <c r="AH15" s="37">
        <v>14.4</v>
      </c>
      <c r="AI15" s="34">
        <v>28.8</v>
      </c>
      <c r="AJ15" s="36">
        <v>0.7277777777777777</v>
      </c>
      <c r="AK15" s="19">
        <v>1008.6</v>
      </c>
      <c r="AL15" s="39">
        <v>0.7986111111111112</v>
      </c>
      <c r="AM15" s="19">
        <v>1001.1</v>
      </c>
      <c r="AN15" s="39">
        <v>0.9798611111111111</v>
      </c>
      <c r="AO15" s="15">
        <v>1004.1</v>
      </c>
      <c r="AP15" s="3"/>
      <c r="AQ15" s="13" t="s">
        <v>71</v>
      </c>
      <c r="AR15" s="14"/>
      <c r="AS15" s="106">
        <f>MIN(O2:O12)</f>
        <v>8.8</v>
      </c>
      <c r="AT15" s="106">
        <f>MIN(O14:O24)</f>
        <v>10</v>
      </c>
      <c r="AU15" s="106">
        <f>MIN(O26:O39)</f>
        <v>12.030000000000001</v>
      </c>
      <c r="AV15" s="104">
        <f>MIN(AS15:AU15)</f>
        <v>8.8</v>
      </c>
      <c r="AW15" s="4"/>
    </row>
    <row r="16" spans="1:49" ht="12.75">
      <c r="A16" s="166">
        <v>41073</v>
      </c>
      <c r="B16" s="36">
        <v>0.2222222222222222</v>
      </c>
      <c r="C16" s="36">
        <v>0.9173611111111111</v>
      </c>
      <c r="D16" s="16" t="s">
        <v>110</v>
      </c>
      <c r="E16" s="19">
        <v>9.8</v>
      </c>
      <c r="F16" s="35">
        <v>9.4</v>
      </c>
      <c r="G16" s="122">
        <f t="shared" si="10"/>
        <v>-0.40000000000000036</v>
      </c>
      <c r="H16" s="39">
        <v>0.21597222222222223</v>
      </c>
      <c r="I16" s="144">
        <v>20.1</v>
      </c>
      <c r="J16" s="145">
        <v>16.4</v>
      </c>
      <c r="K16" s="122">
        <f t="shared" si="11"/>
        <v>-3.700000000000003</v>
      </c>
      <c r="L16" s="36">
        <v>0.6951388888888889</v>
      </c>
      <c r="M16" s="37">
        <f t="shared" si="13"/>
        <v>12.899999999999999</v>
      </c>
      <c r="N16" s="122">
        <f t="shared" si="14"/>
        <v>-2.0500000000000016</v>
      </c>
      <c r="O16" s="145">
        <v>10.4</v>
      </c>
      <c r="P16" s="36">
        <v>0.6673611111111111</v>
      </c>
      <c r="Q16" s="34">
        <v>7.6</v>
      </c>
      <c r="R16" s="36">
        <v>0.20902777777777778</v>
      </c>
      <c r="S16" s="37">
        <f t="shared" si="12"/>
        <v>9</v>
      </c>
      <c r="T16" s="145">
        <v>7.4</v>
      </c>
      <c r="U16" s="36">
        <v>0.09791666666666667</v>
      </c>
      <c r="V16" s="38">
        <v>0.64</v>
      </c>
      <c r="W16" s="36">
        <v>0.6986111111111111</v>
      </c>
      <c r="X16" s="38">
        <v>0.91</v>
      </c>
      <c r="Y16" s="36">
        <v>0.27847222222222223</v>
      </c>
      <c r="Z16" s="21">
        <f t="shared" si="15"/>
        <v>0.775</v>
      </c>
      <c r="AA16" s="37">
        <v>0</v>
      </c>
      <c r="AB16" s="37">
        <v>0</v>
      </c>
      <c r="AC16" s="36" t="s">
        <v>92</v>
      </c>
      <c r="AD16" s="37">
        <v>3</v>
      </c>
      <c r="AE16" s="37">
        <v>0</v>
      </c>
      <c r="AF16" s="36" t="s">
        <v>92</v>
      </c>
      <c r="AG16" s="16" t="s">
        <v>97</v>
      </c>
      <c r="AH16" s="37">
        <v>12.1</v>
      </c>
      <c r="AI16" s="34">
        <v>30.4</v>
      </c>
      <c r="AJ16" s="36">
        <v>0.8597222222222222</v>
      </c>
      <c r="AK16" s="19">
        <v>1017.4</v>
      </c>
      <c r="AL16" s="39">
        <v>0.8326388888888889</v>
      </c>
      <c r="AM16" s="19">
        <v>1007.8</v>
      </c>
      <c r="AN16" s="39">
        <v>0.8972222222222223</v>
      </c>
      <c r="AO16" s="15">
        <v>1012.5</v>
      </c>
      <c r="AP16" s="3"/>
      <c r="AQ16" s="13" t="s">
        <v>72</v>
      </c>
      <c r="AR16" s="14"/>
      <c r="AS16" s="37">
        <f>MAX(S2:S12)</f>
        <v>13.95</v>
      </c>
      <c r="AT16" s="37">
        <f>MAX(S14:S24)</f>
        <v>13.799999999999999</v>
      </c>
      <c r="AU16" s="106">
        <f>MAX(S26:S39)</f>
        <v>17.799999999999997</v>
      </c>
      <c r="AV16" s="104">
        <f>MAX(AS16:AU16)</f>
        <v>17.799999999999997</v>
      </c>
      <c r="AW16" s="4"/>
    </row>
    <row r="17" spans="1:49" ht="13.5" thickBot="1">
      <c r="A17" s="166">
        <v>41074</v>
      </c>
      <c r="B17" s="36">
        <v>0.2222222222222222</v>
      </c>
      <c r="C17" s="36">
        <v>0.9180555555555556</v>
      </c>
      <c r="D17" s="16" t="s">
        <v>111</v>
      </c>
      <c r="E17" s="19">
        <v>9.9</v>
      </c>
      <c r="F17" s="34">
        <v>10.8</v>
      </c>
      <c r="G17" s="122">
        <f t="shared" si="10"/>
        <v>0.9000000000000004</v>
      </c>
      <c r="H17" s="39">
        <v>0.08750000000000001</v>
      </c>
      <c r="I17" s="144">
        <v>20.2</v>
      </c>
      <c r="J17" s="145">
        <v>17.3</v>
      </c>
      <c r="K17" s="122">
        <f t="shared" si="11"/>
        <v>-2.8999999999999986</v>
      </c>
      <c r="L17" s="36">
        <v>0.6194444444444445</v>
      </c>
      <c r="M17" s="37">
        <f t="shared" si="13"/>
        <v>14.05</v>
      </c>
      <c r="N17" s="122">
        <f t="shared" si="14"/>
        <v>-0.9999999999999991</v>
      </c>
      <c r="O17" s="145">
        <v>10</v>
      </c>
      <c r="P17" s="36">
        <v>0.6097222222222222</v>
      </c>
      <c r="Q17" s="34">
        <v>8.3</v>
      </c>
      <c r="R17" s="36">
        <v>0.7055555555555556</v>
      </c>
      <c r="S17" s="37">
        <f>AVERAGE(O17,Q17)</f>
        <v>9.15</v>
      </c>
      <c r="T17" s="145">
        <v>9.6</v>
      </c>
      <c r="U17" s="36">
        <v>0.09444444444444444</v>
      </c>
      <c r="V17" s="38">
        <v>0.57</v>
      </c>
      <c r="W17" s="36">
        <v>0.6291666666666667</v>
      </c>
      <c r="X17" s="38">
        <v>0.89</v>
      </c>
      <c r="Y17" s="36">
        <v>0.29930555555555555</v>
      </c>
      <c r="Z17" s="21">
        <f t="shared" si="15"/>
        <v>0.73</v>
      </c>
      <c r="AA17" s="37">
        <v>0</v>
      </c>
      <c r="AB17" s="37">
        <v>0</v>
      </c>
      <c r="AC17" s="36" t="s">
        <v>92</v>
      </c>
      <c r="AD17" s="37">
        <v>8</v>
      </c>
      <c r="AE17" s="37">
        <v>0</v>
      </c>
      <c r="AF17" s="36" t="s">
        <v>92</v>
      </c>
      <c r="AG17" s="16" t="s">
        <v>97</v>
      </c>
      <c r="AH17" s="37">
        <v>9.9</v>
      </c>
      <c r="AI17" s="34">
        <v>20.6</v>
      </c>
      <c r="AJ17" s="36">
        <v>0.5611111111111111</v>
      </c>
      <c r="AK17" s="19">
        <v>1020.3</v>
      </c>
      <c r="AL17" s="39">
        <v>0.5083333333333333</v>
      </c>
      <c r="AM17" s="19">
        <v>1015.4</v>
      </c>
      <c r="AN17" s="39">
        <v>0.8972222222222223</v>
      </c>
      <c r="AO17" s="15">
        <v>1018.5</v>
      </c>
      <c r="AP17" s="3"/>
      <c r="AQ17" s="41" t="s">
        <v>73</v>
      </c>
      <c r="AR17" s="17"/>
      <c r="AS17" s="108">
        <f>MIN(S2:S12)</f>
        <v>7.550000000000001</v>
      </c>
      <c r="AT17" s="108">
        <f>MIN(S14:S24)</f>
        <v>9</v>
      </c>
      <c r="AU17" s="107">
        <f>MIN(S26:S39)</f>
        <v>10.045</v>
      </c>
      <c r="AV17" s="105">
        <f>MIN(AS17:AU17)</f>
        <v>7.550000000000001</v>
      </c>
      <c r="AW17" s="4"/>
    </row>
    <row r="18" spans="1:49" ht="13.5" thickBot="1">
      <c r="A18" s="166">
        <v>41075</v>
      </c>
      <c r="B18" s="36">
        <v>0.22152777777777777</v>
      </c>
      <c r="C18" s="36">
        <v>0.9180555555555556</v>
      </c>
      <c r="D18" s="16" t="s">
        <v>112</v>
      </c>
      <c r="E18" s="19">
        <v>10</v>
      </c>
      <c r="F18" s="34">
        <v>11</v>
      </c>
      <c r="G18" s="122">
        <f t="shared" si="10"/>
        <v>1</v>
      </c>
      <c r="H18" s="39">
        <v>0.2576388888888889</v>
      </c>
      <c r="I18" s="144">
        <v>20.2</v>
      </c>
      <c r="J18" s="145">
        <v>17</v>
      </c>
      <c r="K18" s="122">
        <f t="shared" si="11"/>
        <v>-3.1999999999999993</v>
      </c>
      <c r="L18" s="36">
        <v>0.686111111111111</v>
      </c>
      <c r="M18" s="37">
        <f t="shared" si="13"/>
        <v>14</v>
      </c>
      <c r="N18" s="122">
        <f t="shared" si="14"/>
        <v>-1.0999999999999996</v>
      </c>
      <c r="O18" s="145">
        <v>15.8</v>
      </c>
      <c r="P18" s="36">
        <v>0.6708333333333334</v>
      </c>
      <c r="Q18" s="34">
        <v>7.4</v>
      </c>
      <c r="R18" s="36">
        <v>0.044444444444444446</v>
      </c>
      <c r="S18" s="37">
        <f t="shared" si="12"/>
        <v>11.600000000000001</v>
      </c>
      <c r="T18" s="145">
        <v>6.1</v>
      </c>
      <c r="U18" s="36">
        <v>0.2576388888888889</v>
      </c>
      <c r="V18" s="38">
        <v>0.6</v>
      </c>
      <c r="W18" s="36">
        <v>0.8541666666666666</v>
      </c>
      <c r="X18" s="38">
        <v>0.94</v>
      </c>
      <c r="Y18" s="36">
        <v>0.6638888888888889</v>
      </c>
      <c r="Z18" s="21">
        <f t="shared" si="15"/>
        <v>0.77</v>
      </c>
      <c r="AA18" s="37">
        <v>6.9</v>
      </c>
      <c r="AB18" s="37">
        <v>0.7</v>
      </c>
      <c r="AC18" s="36">
        <v>0.7034722222222222</v>
      </c>
      <c r="AD18" s="37">
        <v>0.5</v>
      </c>
      <c r="AE18" s="37">
        <v>0</v>
      </c>
      <c r="AF18" s="36" t="s">
        <v>92</v>
      </c>
      <c r="AG18" s="16" t="s">
        <v>99</v>
      </c>
      <c r="AH18" s="37">
        <v>13.2</v>
      </c>
      <c r="AI18" s="34">
        <v>27.3</v>
      </c>
      <c r="AJ18" s="36">
        <v>0.6583333333333333</v>
      </c>
      <c r="AK18" s="19">
        <v>1018.8</v>
      </c>
      <c r="AL18" s="39">
        <v>0.8833333333333333</v>
      </c>
      <c r="AM18" s="19">
        <v>1011.1</v>
      </c>
      <c r="AN18" s="39">
        <v>0.5361111111111111</v>
      </c>
      <c r="AO18" s="15">
        <v>1014.5</v>
      </c>
      <c r="AP18" s="3"/>
      <c r="AQ18" s="7"/>
      <c r="AR18" s="7"/>
      <c r="AS18" s="68"/>
      <c r="AT18" s="68"/>
      <c r="AU18" s="3"/>
      <c r="AV18" s="3"/>
      <c r="AW18" s="4"/>
    </row>
    <row r="19" spans="1:49" ht="12.75">
      <c r="A19" s="166">
        <v>41076</v>
      </c>
      <c r="B19" s="36">
        <v>0.22152777777777777</v>
      </c>
      <c r="C19" s="36">
        <v>0.91875</v>
      </c>
      <c r="D19" s="16" t="s">
        <v>113</v>
      </c>
      <c r="E19" s="19">
        <v>10.1</v>
      </c>
      <c r="F19" s="34">
        <v>14</v>
      </c>
      <c r="G19" s="122">
        <f t="shared" si="10"/>
        <v>3.9000000000000004</v>
      </c>
      <c r="H19" s="39">
        <v>0.2020833333333333</v>
      </c>
      <c r="I19" s="144">
        <v>20.3</v>
      </c>
      <c r="J19" s="145">
        <v>19.7</v>
      </c>
      <c r="K19" s="122">
        <f t="shared" si="11"/>
        <v>-0.6000000000000014</v>
      </c>
      <c r="L19" s="36">
        <v>0.725</v>
      </c>
      <c r="M19" s="37">
        <f t="shared" si="13"/>
        <v>16.85</v>
      </c>
      <c r="N19" s="122">
        <f t="shared" si="14"/>
        <v>1.6499999999999995</v>
      </c>
      <c r="O19" s="145">
        <v>15.7</v>
      </c>
      <c r="P19" s="36">
        <v>0.4486111111111111</v>
      </c>
      <c r="Q19" s="34">
        <v>11.6</v>
      </c>
      <c r="R19" s="36">
        <v>0.8034722222222223</v>
      </c>
      <c r="S19" s="37">
        <f t="shared" si="12"/>
        <v>13.649999999999999</v>
      </c>
      <c r="T19" s="145">
        <v>10.7</v>
      </c>
      <c r="U19" s="36">
        <v>0.09444444444444444</v>
      </c>
      <c r="V19" s="38">
        <v>0.66</v>
      </c>
      <c r="W19" s="36">
        <v>0.8034722222222223</v>
      </c>
      <c r="X19" s="38">
        <v>0.95</v>
      </c>
      <c r="Y19" s="36">
        <v>0.425</v>
      </c>
      <c r="Z19" s="21">
        <f t="shared" si="15"/>
        <v>0.8049999999999999</v>
      </c>
      <c r="AA19" s="37">
        <v>4.8</v>
      </c>
      <c r="AB19" s="37">
        <v>1.4</v>
      </c>
      <c r="AC19" s="36">
        <v>0.2333333333333333</v>
      </c>
      <c r="AD19" s="37">
        <v>5</v>
      </c>
      <c r="AE19" s="37">
        <v>0</v>
      </c>
      <c r="AF19" s="36" t="s">
        <v>92</v>
      </c>
      <c r="AG19" s="16" t="s">
        <v>95</v>
      </c>
      <c r="AH19" s="37">
        <v>13.3</v>
      </c>
      <c r="AI19" s="34">
        <v>37.1</v>
      </c>
      <c r="AJ19" s="36">
        <v>0.4916666666666667</v>
      </c>
      <c r="AK19" s="19">
        <v>1012.8</v>
      </c>
      <c r="AL19" s="39">
        <v>0.8034722222222223</v>
      </c>
      <c r="AM19" s="19">
        <v>1010.4</v>
      </c>
      <c r="AN19" s="39">
        <v>0.28541666666666665</v>
      </c>
      <c r="AO19" s="15">
        <v>1011.4</v>
      </c>
      <c r="AP19" s="3"/>
      <c r="AQ19" s="63" t="s">
        <v>33</v>
      </c>
      <c r="AR19" s="64"/>
      <c r="AS19" s="65" t="s">
        <v>0</v>
      </c>
      <c r="AT19" s="65" t="s">
        <v>1</v>
      </c>
      <c r="AU19" s="64" t="s">
        <v>2</v>
      </c>
      <c r="AV19" s="100">
        <v>41061</v>
      </c>
      <c r="AW19" s="4"/>
    </row>
    <row r="20" spans="1:49" ht="12.75">
      <c r="A20" s="166">
        <v>41077</v>
      </c>
      <c r="B20" s="36">
        <v>0.22152777777777777</v>
      </c>
      <c r="C20" s="36">
        <v>0.91875</v>
      </c>
      <c r="D20" s="16" t="s">
        <v>114</v>
      </c>
      <c r="E20" s="19">
        <v>10.1</v>
      </c>
      <c r="F20" s="34">
        <v>14</v>
      </c>
      <c r="G20" s="122">
        <f t="shared" si="10"/>
        <v>3.9000000000000004</v>
      </c>
      <c r="H20" s="39">
        <v>0.27847222222222223</v>
      </c>
      <c r="I20" s="144">
        <v>20.3</v>
      </c>
      <c r="J20" s="177">
        <v>20</v>
      </c>
      <c r="K20" s="122">
        <f t="shared" si="11"/>
        <v>-0.3000000000000007</v>
      </c>
      <c r="L20" s="36">
        <v>0.6666666666666666</v>
      </c>
      <c r="M20" s="37">
        <f t="shared" si="13"/>
        <v>17</v>
      </c>
      <c r="N20" s="122">
        <f t="shared" si="14"/>
        <v>1.7999999999999998</v>
      </c>
      <c r="O20" s="145">
        <v>13.5</v>
      </c>
      <c r="P20" s="36">
        <v>0.5555555555555556</v>
      </c>
      <c r="Q20" s="34">
        <v>9.5</v>
      </c>
      <c r="R20" s="36">
        <v>0.9041666666666667</v>
      </c>
      <c r="S20" s="37">
        <f t="shared" si="12"/>
        <v>11.5</v>
      </c>
      <c r="T20" s="145">
        <v>7.9</v>
      </c>
      <c r="U20" s="36">
        <v>0.29583333333333334</v>
      </c>
      <c r="V20" s="38">
        <v>0.6</v>
      </c>
      <c r="W20" s="36">
        <v>0.8416666666666667</v>
      </c>
      <c r="X20" s="38">
        <v>0.86</v>
      </c>
      <c r="Y20" s="36">
        <v>0.29583333333333334</v>
      </c>
      <c r="Z20" s="21">
        <f t="shared" si="15"/>
        <v>0.73</v>
      </c>
      <c r="AA20" s="37">
        <v>0</v>
      </c>
      <c r="AB20" s="37">
        <v>0</v>
      </c>
      <c r="AC20" s="36" t="s">
        <v>92</v>
      </c>
      <c r="AD20" s="37">
        <v>6</v>
      </c>
      <c r="AE20" s="37">
        <v>0</v>
      </c>
      <c r="AF20" s="36" t="s">
        <v>92</v>
      </c>
      <c r="AG20" s="16" t="s">
        <v>95</v>
      </c>
      <c r="AH20" s="37">
        <v>19.1</v>
      </c>
      <c r="AI20" s="34">
        <v>43.4</v>
      </c>
      <c r="AJ20" s="36">
        <v>0.5680555555555555</v>
      </c>
      <c r="AK20" s="19">
        <v>1020.5</v>
      </c>
      <c r="AL20" s="39">
        <v>0.813888888888889</v>
      </c>
      <c r="AM20" s="19">
        <v>1011.2</v>
      </c>
      <c r="AN20" s="39">
        <v>0.9659722222222222</v>
      </c>
      <c r="AO20" s="15">
        <v>1015.6</v>
      </c>
      <c r="AP20" s="3"/>
      <c r="AQ20" s="13" t="s">
        <v>28</v>
      </c>
      <c r="AR20" s="14"/>
      <c r="AS20" s="135">
        <f>MIN(T2:T12)</f>
        <v>4.2</v>
      </c>
      <c r="AT20" s="135">
        <f>MIN(T14:T24)</f>
        <v>6.1</v>
      </c>
      <c r="AU20" s="135">
        <f>MIN(T26:T39)</f>
        <v>6.290000000000001</v>
      </c>
      <c r="AV20" s="136">
        <f>MIN(AS20:AU20)</f>
        <v>4.2</v>
      </c>
      <c r="AW20" s="4"/>
    </row>
    <row r="21" spans="1:49" ht="13.5" thickBot="1">
      <c r="A21" s="166">
        <v>41078</v>
      </c>
      <c r="B21" s="36">
        <v>0.22152777777777777</v>
      </c>
      <c r="C21" s="36">
        <v>0.91875</v>
      </c>
      <c r="D21" s="16" t="s">
        <v>115</v>
      </c>
      <c r="E21" s="19">
        <v>10.2</v>
      </c>
      <c r="F21" s="34">
        <v>13.9</v>
      </c>
      <c r="G21" s="122">
        <f t="shared" si="10"/>
        <v>3.700000000000001</v>
      </c>
      <c r="H21" s="39">
        <v>0.43472222222222223</v>
      </c>
      <c r="I21" s="144">
        <v>20.4</v>
      </c>
      <c r="J21" s="145">
        <v>18.9</v>
      </c>
      <c r="K21" s="122">
        <f t="shared" si="11"/>
        <v>-1.5</v>
      </c>
      <c r="L21" s="36">
        <v>0.6722222222222222</v>
      </c>
      <c r="M21" s="37">
        <f t="shared" si="13"/>
        <v>16.4</v>
      </c>
      <c r="N21" s="122">
        <f t="shared" si="14"/>
        <v>1.1000000000000005</v>
      </c>
      <c r="O21" s="145">
        <v>16.4</v>
      </c>
      <c r="P21" s="36">
        <v>0.5708333333333333</v>
      </c>
      <c r="Q21" s="34">
        <v>11.2</v>
      </c>
      <c r="R21" s="36">
        <v>0.26458333333333334</v>
      </c>
      <c r="S21" s="37">
        <f>AVERAGE(O21,Q21)</f>
        <v>13.799999999999999</v>
      </c>
      <c r="T21" s="145">
        <v>10</v>
      </c>
      <c r="U21" s="36">
        <v>0.44027777777777777</v>
      </c>
      <c r="V21" s="38">
        <v>0.71</v>
      </c>
      <c r="W21" s="36">
        <v>0.8375</v>
      </c>
      <c r="X21" s="38">
        <v>0.96</v>
      </c>
      <c r="Y21" s="36">
        <v>0.513888888888889</v>
      </c>
      <c r="Z21" s="21">
        <f t="shared" si="15"/>
        <v>0.835</v>
      </c>
      <c r="AA21" s="37">
        <v>8.3</v>
      </c>
      <c r="AB21" s="37">
        <v>0.7</v>
      </c>
      <c r="AC21" s="36">
        <v>0.43402777777777773</v>
      </c>
      <c r="AD21" s="37">
        <v>3</v>
      </c>
      <c r="AE21" s="37">
        <v>0</v>
      </c>
      <c r="AF21" s="36" t="s">
        <v>92</v>
      </c>
      <c r="AG21" s="16" t="s">
        <v>116</v>
      </c>
      <c r="AH21" s="37">
        <v>11.8</v>
      </c>
      <c r="AI21" s="34">
        <v>28.4</v>
      </c>
      <c r="AJ21" s="36">
        <v>0.5611111111111111</v>
      </c>
      <c r="AK21" s="19">
        <v>1020.3</v>
      </c>
      <c r="AL21" s="39">
        <v>0.8694444444444445</v>
      </c>
      <c r="AM21" s="19">
        <v>1010.4</v>
      </c>
      <c r="AN21" s="39">
        <v>0.4666666666666666</v>
      </c>
      <c r="AO21" s="15">
        <v>1016.1</v>
      </c>
      <c r="AP21" s="3"/>
      <c r="AQ21" s="41" t="s">
        <v>27</v>
      </c>
      <c r="AR21" s="17"/>
      <c r="AS21" s="137">
        <f>MAX(T2:T12)</f>
        <v>8.4</v>
      </c>
      <c r="AT21" s="137">
        <f>MAX(T14:T24)</f>
        <v>10.7</v>
      </c>
      <c r="AU21" s="137">
        <f>MAX(T26:T39)</f>
        <v>15</v>
      </c>
      <c r="AV21" s="138">
        <f>MAX(AS21:AU21)</f>
        <v>15</v>
      </c>
      <c r="AW21" s="4"/>
    </row>
    <row r="22" spans="1:49" ht="13.5" thickBot="1">
      <c r="A22" s="166">
        <v>41079</v>
      </c>
      <c r="B22" s="36">
        <v>0.22152777777777777</v>
      </c>
      <c r="C22" s="36">
        <v>0.9194444444444444</v>
      </c>
      <c r="D22" s="16" t="s">
        <v>117</v>
      </c>
      <c r="E22" s="19">
        <v>10.2</v>
      </c>
      <c r="F22" s="34">
        <v>12.1</v>
      </c>
      <c r="G22" s="122">
        <f t="shared" si="10"/>
        <v>1.9000000000000004</v>
      </c>
      <c r="H22" s="39">
        <v>0.24027777777777778</v>
      </c>
      <c r="I22" s="144">
        <v>20.4</v>
      </c>
      <c r="J22" s="177">
        <v>21</v>
      </c>
      <c r="K22" s="122">
        <f t="shared" si="11"/>
        <v>0.6000000000000014</v>
      </c>
      <c r="L22" s="36">
        <v>0.7069444444444444</v>
      </c>
      <c r="M22" s="37">
        <f t="shared" si="13"/>
        <v>16.55</v>
      </c>
      <c r="N22" s="122">
        <f t="shared" si="14"/>
        <v>1.2500000000000009</v>
      </c>
      <c r="O22" s="145">
        <v>14.8</v>
      </c>
      <c r="P22" s="36">
        <v>0.6222222222222222</v>
      </c>
      <c r="Q22" s="34">
        <v>10.6</v>
      </c>
      <c r="R22" s="36">
        <v>0.18125</v>
      </c>
      <c r="S22" s="37">
        <f t="shared" si="12"/>
        <v>12.7</v>
      </c>
      <c r="T22" s="145">
        <v>10.3</v>
      </c>
      <c r="U22" s="36">
        <v>0.24722222222222223</v>
      </c>
      <c r="V22" s="38">
        <v>0.63</v>
      </c>
      <c r="W22" s="36">
        <v>0.7291666666666666</v>
      </c>
      <c r="X22" s="38">
        <v>0.92</v>
      </c>
      <c r="Y22" s="36">
        <v>0.3597222222222222</v>
      </c>
      <c r="Z22" s="21">
        <f t="shared" si="15"/>
        <v>0.775</v>
      </c>
      <c r="AA22" s="37">
        <v>0</v>
      </c>
      <c r="AB22" s="37">
        <v>0</v>
      </c>
      <c r="AC22" s="36" t="s">
        <v>92</v>
      </c>
      <c r="AD22" s="37">
        <v>6</v>
      </c>
      <c r="AE22" s="37">
        <v>0</v>
      </c>
      <c r="AF22" s="36" t="s">
        <v>92</v>
      </c>
      <c r="AG22" s="16" t="s">
        <v>95</v>
      </c>
      <c r="AH22" s="37">
        <v>9.8</v>
      </c>
      <c r="AI22" s="34">
        <v>18.9</v>
      </c>
      <c r="AJ22" s="36">
        <v>0.6305555555555555</v>
      </c>
      <c r="AK22" s="19">
        <v>1021.1</v>
      </c>
      <c r="AL22" s="39">
        <v>0.4527777777777778</v>
      </c>
      <c r="AM22" s="19">
        <v>1018</v>
      </c>
      <c r="AN22" s="39">
        <v>0.008333333333333333</v>
      </c>
      <c r="AO22" s="15">
        <v>1020.1</v>
      </c>
      <c r="AP22" s="3"/>
      <c r="AQ22" s="7"/>
      <c r="AR22" s="7"/>
      <c r="AS22" s="68"/>
      <c r="AT22" s="68"/>
      <c r="AU22" s="3"/>
      <c r="AV22" s="113"/>
      <c r="AW22" s="4"/>
    </row>
    <row r="23" spans="1:49" ht="12.75">
      <c r="A23" s="166">
        <v>41080</v>
      </c>
      <c r="B23" s="36">
        <v>0.2222222222222222</v>
      </c>
      <c r="C23" s="36">
        <v>0.9194444444444444</v>
      </c>
      <c r="D23" s="16" t="s">
        <v>118</v>
      </c>
      <c r="E23" s="19">
        <v>10.3</v>
      </c>
      <c r="F23" s="34">
        <v>12.9</v>
      </c>
      <c r="G23" s="122">
        <f t="shared" si="10"/>
        <v>2.5999999999999996</v>
      </c>
      <c r="H23" s="39">
        <v>0.2888888888888889</v>
      </c>
      <c r="I23" s="144">
        <v>20.5</v>
      </c>
      <c r="J23" s="177">
        <v>23.5</v>
      </c>
      <c r="K23" s="122">
        <f t="shared" si="11"/>
        <v>3</v>
      </c>
      <c r="L23" s="36">
        <v>0.6569444444444444</v>
      </c>
      <c r="M23" s="37">
        <f t="shared" si="13"/>
        <v>18.2</v>
      </c>
      <c r="N23" s="122">
        <f t="shared" si="14"/>
        <v>2.8</v>
      </c>
      <c r="O23" s="145">
        <v>15.8</v>
      </c>
      <c r="P23" s="36">
        <v>0.8152777777777778</v>
      </c>
      <c r="Q23" s="34">
        <v>10.6</v>
      </c>
      <c r="R23" s="36">
        <v>0.2888888888888889</v>
      </c>
      <c r="S23" s="37">
        <f t="shared" si="12"/>
        <v>13.2</v>
      </c>
      <c r="T23" s="145">
        <v>9.7</v>
      </c>
      <c r="U23" s="36">
        <v>0.26458333333333334</v>
      </c>
      <c r="V23" s="38">
        <v>0.57</v>
      </c>
      <c r="W23" s="36">
        <v>0.6236111111111111</v>
      </c>
      <c r="X23" s="38">
        <v>0.86</v>
      </c>
      <c r="Y23" s="36">
        <v>0.32708333333333334</v>
      </c>
      <c r="Z23" s="21">
        <f t="shared" si="15"/>
        <v>0.715</v>
      </c>
      <c r="AA23" s="115">
        <v>0</v>
      </c>
      <c r="AB23" s="37">
        <v>0</v>
      </c>
      <c r="AC23" s="36" t="s">
        <v>92</v>
      </c>
      <c r="AD23" s="37">
        <v>5</v>
      </c>
      <c r="AE23" s="37">
        <v>0</v>
      </c>
      <c r="AF23" s="36" t="s">
        <v>92</v>
      </c>
      <c r="AG23" s="16" t="s">
        <v>99</v>
      </c>
      <c r="AH23" s="37">
        <v>13.3</v>
      </c>
      <c r="AI23" s="99">
        <v>27.6</v>
      </c>
      <c r="AJ23" s="36">
        <v>0.4986111111111111</v>
      </c>
      <c r="AK23" s="19">
        <v>1019.2</v>
      </c>
      <c r="AL23" s="39">
        <v>0.8555555555555556</v>
      </c>
      <c r="AM23" s="19">
        <v>1016</v>
      </c>
      <c r="AN23" s="39">
        <v>0.8152777777777778</v>
      </c>
      <c r="AO23" s="15">
        <v>1017.4</v>
      </c>
      <c r="AP23" s="3"/>
      <c r="AQ23" s="63" t="s">
        <v>9</v>
      </c>
      <c r="AR23" s="64"/>
      <c r="AS23" s="65" t="s">
        <v>0</v>
      </c>
      <c r="AT23" s="65" t="s">
        <v>1</v>
      </c>
      <c r="AU23" s="64" t="s">
        <v>2</v>
      </c>
      <c r="AV23" s="100">
        <v>41061</v>
      </c>
      <c r="AW23" s="4"/>
    </row>
    <row r="24" spans="1:49" ht="12.75">
      <c r="A24" s="74" t="s">
        <v>1</v>
      </c>
      <c r="B24" s="95">
        <f>AVERAGE(B14:B23)</f>
        <v>0.221875</v>
      </c>
      <c r="C24" s="95">
        <f>AVERAGE(C14:C23)</f>
        <v>0.918263888888889</v>
      </c>
      <c r="D24" s="75" t="s">
        <v>119</v>
      </c>
      <c r="E24" s="118">
        <f>AVERAGE(E14:E23)</f>
        <v>10</v>
      </c>
      <c r="F24" s="76">
        <f>AVERAGE(F14:F23)</f>
        <v>12.260000000000002</v>
      </c>
      <c r="G24" s="123">
        <f>AVERAGE(G14:G23)</f>
        <v>2.2600000000000002</v>
      </c>
      <c r="H24" s="82">
        <f>AVERAGE(H14:H23)</f>
        <v>0.25729166666666664</v>
      </c>
      <c r="I24" s="175">
        <f aca="true" t="shared" si="16" ref="I24:Z24">AVERAGE(I14:I23)</f>
        <v>20.23</v>
      </c>
      <c r="J24" s="147">
        <f>AVERAGE(J14:J23)</f>
        <v>19.240000000000002</v>
      </c>
      <c r="K24" s="76">
        <f>AVERAGE(K14:K23)</f>
        <v>-0.9900000000000002</v>
      </c>
      <c r="L24" s="82">
        <f>AVERAGE(L14:L23)</f>
        <v>0.6815972222222222</v>
      </c>
      <c r="M24" s="76">
        <f t="shared" si="16"/>
        <v>15.75</v>
      </c>
      <c r="N24" s="76">
        <f>AVERAGE(N14:N23)</f>
        <v>0.635</v>
      </c>
      <c r="O24" s="147">
        <f t="shared" si="16"/>
        <v>14.029999999999998</v>
      </c>
      <c r="P24" s="77">
        <f t="shared" si="16"/>
        <v>0.6147916666666667</v>
      </c>
      <c r="Q24" s="76">
        <f t="shared" si="16"/>
        <v>9.76</v>
      </c>
      <c r="R24" s="77">
        <f t="shared" si="16"/>
        <v>0.45048611111111114</v>
      </c>
      <c r="S24" s="76">
        <f t="shared" si="16"/>
        <v>11.895</v>
      </c>
      <c r="T24" s="147">
        <f t="shared" si="16"/>
        <v>8.75</v>
      </c>
      <c r="U24" s="77">
        <f t="shared" si="16"/>
        <v>0.24666666666666667</v>
      </c>
      <c r="V24" s="78">
        <f t="shared" si="16"/>
        <v>0.629</v>
      </c>
      <c r="W24" s="77">
        <f t="shared" si="16"/>
        <v>0.7515972222222222</v>
      </c>
      <c r="X24" s="78">
        <f t="shared" si="16"/>
        <v>0.9110000000000001</v>
      </c>
      <c r="Y24" s="77">
        <f t="shared" si="16"/>
        <v>0.38791666666666663</v>
      </c>
      <c r="Z24" s="78">
        <f t="shared" si="16"/>
        <v>0.77</v>
      </c>
      <c r="AA24" s="76">
        <f>SUM(AA14:AA23)</f>
        <v>33.1</v>
      </c>
      <c r="AB24" s="76">
        <f>SUM(AB14:AB23)</f>
        <v>4.8999999999999995</v>
      </c>
      <c r="AC24" s="77">
        <f>AVERAGE(AC14:AC23)</f>
        <v>0.5543402777777777</v>
      </c>
      <c r="AD24" s="76">
        <f>SUM(AD14:AD23)</f>
        <v>44.5</v>
      </c>
      <c r="AE24" s="76">
        <f>AVERAGE(AE14:AE23)</f>
        <v>0</v>
      </c>
      <c r="AF24" s="77" t="s">
        <v>92</v>
      </c>
      <c r="AG24" s="75" t="s">
        <v>97</v>
      </c>
      <c r="AH24" s="76">
        <f>AVERAGE(AH14:AH23)</f>
        <v>12.95</v>
      </c>
      <c r="AI24" s="76">
        <f>MAX(AI14:AI23)</f>
        <v>43.4</v>
      </c>
      <c r="AJ24" s="77">
        <f aca="true" t="shared" si="17" ref="AJ24:AO24">AVERAGE(AJ14:AJ23)</f>
        <v>0.6333333333333332</v>
      </c>
      <c r="AK24" s="79">
        <f t="shared" si="17"/>
        <v>1016.76</v>
      </c>
      <c r="AL24" s="82">
        <f t="shared" si="17"/>
        <v>0.767361111111111</v>
      </c>
      <c r="AM24" s="79">
        <f t="shared" si="17"/>
        <v>1011</v>
      </c>
      <c r="AN24" s="82">
        <f t="shared" si="17"/>
        <v>0.6707638888888889</v>
      </c>
      <c r="AO24" s="80">
        <f t="shared" si="17"/>
        <v>1013.53</v>
      </c>
      <c r="AP24" s="3"/>
      <c r="AQ24" s="13" t="s">
        <v>27</v>
      </c>
      <c r="AR24" s="14"/>
      <c r="AS24" s="21">
        <f>MAX(V2:V12)</f>
        <v>0.8</v>
      </c>
      <c r="AT24" s="21">
        <f>MAX(V14:V24)</f>
        <v>0.72</v>
      </c>
      <c r="AU24" s="111">
        <f>MAX(V26:V39)</f>
        <v>0.77</v>
      </c>
      <c r="AV24" s="109">
        <f>MAX(AS24:AU24)</f>
        <v>0.8</v>
      </c>
      <c r="AW24" s="4"/>
    </row>
    <row r="25" spans="1:49" ht="12.75">
      <c r="A25" s="27"/>
      <c r="B25" s="94"/>
      <c r="C25" s="94"/>
      <c r="D25" s="28"/>
      <c r="E25" s="31"/>
      <c r="F25" s="114"/>
      <c r="G25" s="114"/>
      <c r="H25" s="116"/>
      <c r="I25" s="31"/>
      <c r="J25" s="171"/>
      <c r="K25" s="114"/>
      <c r="L25" s="116"/>
      <c r="M25" s="114"/>
      <c r="N25" s="114"/>
      <c r="O25" s="171"/>
      <c r="P25" s="33"/>
      <c r="Q25" s="114"/>
      <c r="R25" s="30"/>
      <c r="S25" s="114"/>
      <c r="T25" s="171"/>
      <c r="U25" s="30"/>
      <c r="V25" s="114"/>
      <c r="W25" s="30"/>
      <c r="X25" s="114"/>
      <c r="Y25" s="30"/>
      <c r="Z25" s="114"/>
      <c r="AA25" s="29"/>
      <c r="AB25" s="29"/>
      <c r="AC25" s="29"/>
      <c r="AD25" s="29"/>
      <c r="AE25" s="29"/>
      <c r="AF25" s="127"/>
      <c r="AG25" s="28"/>
      <c r="AH25" s="114"/>
      <c r="AI25" s="29"/>
      <c r="AJ25" s="30"/>
      <c r="AK25" s="114"/>
      <c r="AL25" s="133"/>
      <c r="AM25" s="114"/>
      <c r="AN25" s="130"/>
      <c r="AO25" s="32"/>
      <c r="AP25" s="3"/>
      <c r="AQ25" s="13" t="s">
        <v>28</v>
      </c>
      <c r="AR25" s="14"/>
      <c r="AS25" s="21">
        <f>MIN(V2:V12)</f>
        <v>0.55</v>
      </c>
      <c r="AT25" s="111">
        <f>MIN(V14:V24)</f>
        <v>0.57</v>
      </c>
      <c r="AU25" s="111">
        <f>MIN(V26:V39)</f>
        <v>0.56</v>
      </c>
      <c r="AV25" s="109">
        <f>MIN(AS25:AU25)</f>
        <v>0.55</v>
      </c>
      <c r="AW25" s="4"/>
    </row>
    <row r="26" spans="1:49" ht="12.75">
      <c r="A26" s="166">
        <v>41081</v>
      </c>
      <c r="B26" s="36">
        <v>0.2222222222222222</v>
      </c>
      <c r="C26" s="36">
        <v>0.9194444444444444</v>
      </c>
      <c r="D26" s="16" t="s">
        <v>120</v>
      </c>
      <c r="E26" s="19">
        <v>10.4</v>
      </c>
      <c r="F26" s="34">
        <v>15.5</v>
      </c>
      <c r="G26" s="122">
        <f aca="true" t="shared" si="18" ref="G26:G35">F26-E26</f>
        <v>5.1</v>
      </c>
      <c r="H26" s="36">
        <v>0.2576388888888889</v>
      </c>
      <c r="I26" s="144">
        <v>20.5</v>
      </c>
      <c r="J26" s="177">
        <v>21.1</v>
      </c>
      <c r="K26" s="122">
        <f aca="true" t="shared" si="19" ref="K26:K35">J26-I26</f>
        <v>0.6000000000000014</v>
      </c>
      <c r="L26" s="39">
        <v>0.7680555555555556</v>
      </c>
      <c r="M26" s="37">
        <f>AVERAGE(F26,J26)</f>
        <v>18.3</v>
      </c>
      <c r="N26" s="122">
        <f>AVERAGE(G26,K26)</f>
        <v>2.8500000000000005</v>
      </c>
      <c r="O26" s="145">
        <v>16.9</v>
      </c>
      <c r="P26" s="36">
        <v>0.7347222222222222</v>
      </c>
      <c r="Q26" s="34">
        <v>13.5</v>
      </c>
      <c r="R26" s="36">
        <v>0.2576388888888889</v>
      </c>
      <c r="S26" s="37">
        <f>AVERAGE(O26,Q26)</f>
        <v>15.2</v>
      </c>
      <c r="T26" s="145">
        <v>12</v>
      </c>
      <c r="U26" s="36">
        <v>0.24722222222222223</v>
      </c>
      <c r="V26" s="38">
        <v>0.73</v>
      </c>
      <c r="W26" s="39">
        <v>0.8347222222222223</v>
      </c>
      <c r="X26" s="38">
        <v>0.88</v>
      </c>
      <c r="Y26" s="36">
        <v>0.33055555555555555</v>
      </c>
      <c r="Z26" s="21">
        <f>AVERAGE(V26,X26)</f>
        <v>0.8049999999999999</v>
      </c>
      <c r="AA26" s="37">
        <v>0</v>
      </c>
      <c r="AB26" s="37">
        <v>0</v>
      </c>
      <c r="AC26" s="36" t="s">
        <v>92</v>
      </c>
      <c r="AD26" s="37">
        <v>0.5</v>
      </c>
      <c r="AE26" s="37">
        <v>0</v>
      </c>
      <c r="AF26" s="36" t="s">
        <v>92</v>
      </c>
      <c r="AG26" s="16" t="s">
        <v>121</v>
      </c>
      <c r="AH26" s="37">
        <v>14.2</v>
      </c>
      <c r="AI26" s="34">
        <v>38.4</v>
      </c>
      <c r="AJ26" s="36">
        <v>0.7555555555555555</v>
      </c>
      <c r="AK26" s="19">
        <v>1016.2</v>
      </c>
      <c r="AL26" s="39">
        <v>0.8555555555555556</v>
      </c>
      <c r="AM26" s="19">
        <v>1008.3</v>
      </c>
      <c r="AN26" s="39">
        <v>0.7722222222222223</v>
      </c>
      <c r="AO26" s="15">
        <v>1013</v>
      </c>
      <c r="AP26" s="3"/>
      <c r="AQ26" s="13" t="s">
        <v>29</v>
      </c>
      <c r="AR26" s="14"/>
      <c r="AS26" s="21">
        <f>MAX(X2:X12)</f>
        <v>0.94</v>
      </c>
      <c r="AT26" s="21">
        <f>MAX(X14:X24)</f>
        <v>0.96</v>
      </c>
      <c r="AU26" s="111">
        <f>MAX(X26:X39)</f>
        <v>0.97</v>
      </c>
      <c r="AV26" s="109">
        <f>MAX(AS26:AU26)</f>
        <v>0.97</v>
      </c>
      <c r="AW26" s="4"/>
    </row>
    <row r="27" spans="1:49" ht="12.75">
      <c r="A27" s="166">
        <v>41082</v>
      </c>
      <c r="B27" s="36">
        <v>0.2222222222222222</v>
      </c>
      <c r="C27" s="36">
        <v>0.9194444444444444</v>
      </c>
      <c r="D27" s="16" t="s">
        <v>122</v>
      </c>
      <c r="E27" s="19">
        <v>10.5</v>
      </c>
      <c r="F27" s="34">
        <v>12.7</v>
      </c>
      <c r="G27" s="122">
        <f t="shared" si="18"/>
        <v>2.1999999999999993</v>
      </c>
      <c r="H27" s="36">
        <v>0.26458333333333334</v>
      </c>
      <c r="I27" s="144">
        <v>20.6</v>
      </c>
      <c r="J27" s="177">
        <v>20.3</v>
      </c>
      <c r="K27" s="122">
        <f t="shared" si="19"/>
        <v>-0.3000000000000007</v>
      </c>
      <c r="L27" s="39">
        <v>0.8388888888888889</v>
      </c>
      <c r="M27" s="37">
        <f aca="true" t="shared" si="20" ref="M27:M35">AVERAGE(F27,J27)</f>
        <v>16.5</v>
      </c>
      <c r="N27" s="122">
        <f aca="true" t="shared" si="21" ref="N27:N35">AVERAGE(G27,K27)</f>
        <v>0.9499999999999993</v>
      </c>
      <c r="O27" s="145">
        <v>16.9</v>
      </c>
      <c r="P27" s="36">
        <v>0.876388888888889</v>
      </c>
      <c r="Q27" s="34">
        <v>10.8</v>
      </c>
      <c r="R27" s="36">
        <v>0.26458333333333334</v>
      </c>
      <c r="S27" s="37">
        <f aca="true" t="shared" si="22" ref="S27:S35">AVERAGE(O27,Q27)</f>
        <v>13.85</v>
      </c>
      <c r="T27" s="145">
        <v>8.3</v>
      </c>
      <c r="U27" s="39">
        <v>0.2020833333333333</v>
      </c>
      <c r="V27" s="38">
        <v>0.73</v>
      </c>
      <c r="W27" s="36">
        <v>0.5291666666666667</v>
      </c>
      <c r="X27" s="38">
        <v>0.93</v>
      </c>
      <c r="Y27" s="36">
        <v>0.06666666666666667</v>
      </c>
      <c r="Z27" s="21">
        <f aca="true" t="shared" si="23" ref="Z27:Z35">AVERAGE(V27,X27)</f>
        <v>0.8300000000000001</v>
      </c>
      <c r="AA27" s="37">
        <v>15.8</v>
      </c>
      <c r="AB27" s="37">
        <v>2.1</v>
      </c>
      <c r="AC27" s="36">
        <v>0.9006944444444445</v>
      </c>
      <c r="AD27" s="37">
        <v>5</v>
      </c>
      <c r="AE27" s="37">
        <v>0</v>
      </c>
      <c r="AF27" s="128" t="s">
        <v>92</v>
      </c>
      <c r="AG27" s="16" t="s">
        <v>123</v>
      </c>
      <c r="AH27" s="37">
        <v>15.3</v>
      </c>
      <c r="AI27" s="34">
        <v>49</v>
      </c>
      <c r="AJ27" s="36">
        <v>0.5680555555555555</v>
      </c>
      <c r="AK27" s="19">
        <v>1015.2</v>
      </c>
      <c r="AL27" s="39">
        <v>0.7937500000000001</v>
      </c>
      <c r="AM27" s="19">
        <v>1006.1</v>
      </c>
      <c r="AN27" s="39">
        <v>0.8972222222222223</v>
      </c>
      <c r="AO27" s="15">
        <v>1011.1</v>
      </c>
      <c r="AP27" s="3"/>
      <c r="AQ27" s="13" t="s">
        <v>30</v>
      </c>
      <c r="AR27" s="14"/>
      <c r="AS27" s="21">
        <f>MIN(X2:X12)</f>
        <v>0.87</v>
      </c>
      <c r="AT27" s="21">
        <f>MIN(X14:X24)</f>
        <v>0.86</v>
      </c>
      <c r="AU27" s="111">
        <f>MIN(X26:X39)</f>
        <v>0.86</v>
      </c>
      <c r="AV27" s="109">
        <f>MIN(AS27:AU27)</f>
        <v>0.86</v>
      </c>
      <c r="AW27" s="4"/>
    </row>
    <row r="28" spans="1:49" ht="12.75">
      <c r="A28" s="166">
        <v>41083</v>
      </c>
      <c r="B28" s="36">
        <v>0.2222222222222222</v>
      </c>
      <c r="C28" s="36">
        <v>0.9194444444444444</v>
      </c>
      <c r="D28" s="16" t="s">
        <v>124</v>
      </c>
      <c r="E28" s="19">
        <v>10.6</v>
      </c>
      <c r="F28" s="34">
        <v>13.2</v>
      </c>
      <c r="G28" s="122">
        <f t="shared" si="18"/>
        <v>2.5999999999999996</v>
      </c>
      <c r="H28" s="36">
        <v>0.2888888888888889</v>
      </c>
      <c r="I28" s="144">
        <v>20.6</v>
      </c>
      <c r="J28" s="145">
        <v>19.3</v>
      </c>
      <c r="K28" s="122">
        <f t="shared" si="19"/>
        <v>-1.3000000000000007</v>
      </c>
      <c r="L28" s="39">
        <v>0.6875</v>
      </c>
      <c r="M28" s="37">
        <f t="shared" si="20"/>
        <v>16.25</v>
      </c>
      <c r="N28" s="122">
        <f t="shared" si="21"/>
        <v>0.6499999999999995</v>
      </c>
      <c r="O28" s="145">
        <v>13.4</v>
      </c>
      <c r="P28" s="36">
        <v>0.4527777777777778</v>
      </c>
      <c r="Q28" s="34">
        <v>10.8</v>
      </c>
      <c r="R28" s="36">
        <v>0.7680555555555556</v>
      </c>
      <c r="S28" s="37">
        <f t="shared" si="22"/>
        <v>12.100000000000001</v>
      </c>
      <c r="T28" s="145">
        <v>8.9</v>
      </c>
      <c r="U28" s="36">
        <v>0.9347222222222222</v>
      </c>
      <c r="V28" s="38">
        <v>0.61</v>
      </c>
      <c r="W28" s="39">
        <v>0.7680555555555556</v>
      </c>
      <c r="X28" s="38">
        <v>0.89</v>
      </c>
      <c r="Y28" s="36">
        <v>0.32916666666666666</v>
      </c>
      <c r="Z28" s="21">
        <f t="shared" si="23"/>
        <v>0.75</v>
      </c>
      <c r="AA28" s="37">
        <v>0.5</v>
      </c>
      <c r="AB28" s="37">
        <v>0.3</v>
      </c>
      <c r="AC28" s="36">
        <v>0.8986111111111111</v>
      </c>
      <c r="AD28" s="37">
        <v>5</v>
      </c>
      <c r="AE28" s="37">
        <v>0</v>
      </c>
      <c r="AF28" s="128" t="s">
        <v>92</v>
      </c>
      <c r="AG28" s="16" t="s">
        <v>95</v>
      </c>
      <c r="AH28" s="37">
        <v>20.1</v>
      </c>
      <c r="AI28" s="34">
        <v>57.1</v>
      </c>
      <c r="AJ28" s="36">
        <v>0.873611111111111</v>
      </c>
      <c r="AK28" s="19">
        <v>1020.8</v>
      </c>
      <c r="AL28" s="39">
        <v>0.7444444444444445</v>
      </c>
      <c r="AM28" s="19">
        <v>1014</v>
      </c>
      <c r="AN28" s="39">
        <v>0.9111111111111111</v>
      </c>
      <c r="AO28" s="15">
        <v>1017.7</v>
      </c>
      <c r="AP28" s="3"/>
      <c r="AQ28" s="13" t="s">
        <v>31</v>
      </c>
      <c r="AR28" s="14"/>
      <c r="AS28" s="21">
        <f>MAX(Z2:Z11)</f>
        <v>0.8500000000000001</v>
      </c>
      <c r="AT28" s="21">
        <f>MAX(Z14:Z24)</f>
        <v>0.835</v>
      </c>
      <c r="AU28" s="111">
        <f>MAX(Z26:Z39)</f>
        <v>0.855</v>
      </c>
      <c r="AV28" s="109">
        <f>MAX(AS28:AU28)</f>
        <v>0.855</v>
      </c>
      <c r="AW28" s="4"/>
    </row>
    <row r="29" spans="1:49" ht="13.5" thickBot="1">
      <c r="A29" s="166">
        <v>41084</v>
      </c>
      <c r="B29" s="36">
        <v>0.22291666666666665</v>
      </c>
      <c r="C29" s="36">
        <v>0.9194444444444444</v>
      </c>
      <c r="D29" s="16" t="s">
        <v>125</v>
      </c>
      <c r="E29" s="19">
        <v>10.7</v>
      </c>
      <c r="F29" s="34">
        <v>12.4</v>
      </c>
      <c r="G29" s="122">
        <f t="shared" si="18"/>
        <v>1.700000000000001</v>
      </c>
      <c r="H29" s="36">
        <v>0.41111111111111115</v>
      </c>
      <c r="I29" s="144">
        <v>20.7</v>
      </c>
      <c r="J29" s="145">
        <v>17.9</v>
      </c>
      <c r="K29" s="122">
        <f t="shared" si="19"/>
        <v>-2.8000000000000007</v>
      </c>
      <c r="L29" s="39">
        <v>0.8375</v>
      </c>
      <c r="M29" s="37">
        <f t="shared" si="20"/>
        <v>15.149999999999999</v>
      </c>
      <c r="N29" s="122">
        <f t="shared" si="21"/>
        <v>-0.5499999999999998</v>
      </c>
      <c r="O29" s="145">
        <v>14.9</v>
      </c>
      <c r="P29" s="36">
        <v>0.7361111111111112</v>
      </c>
      <c r="Q29" s="34">
        <v>10.1</v>
      </c>
      <c r="R29" s="36">
        <v>0.8527777777777777</v>
      </c>
      <c r="S29" s="37">
        <f t="shared" si="22"/>
        <v>12.5</v>
      </c>
      <c r="T29" s="145">
        <v>7.3</v>
      </c>
      <c r="U29" s="36">
        <v>0.5805555555555556</v>
      </c>
      <c r="V29" s="38">
        <v>0.62</v>
      </c>
      <c r="W29" s="39">
        <v>0.8527777777777777</v>
      </c>
      <c r="X29" s="38">
        <v>0.97</v>
      </c>
      <c r="Y29" s="36">
        <v>0.6361111111111112</v>
      </c>
      <c r="Z29" s="21">
        <f t="shared" si="23"/>
        <v>0.7949999999999999</v>
      </c>
      <c r="AA29" s="37">
        <v>25.1</v>
      </c>
      <c r="AB29" s="37">
        <v>2.7</v>
      </c>
      <c r="AC29" s="36">
        <v>0.6881944444444444</v>
      </c>
      <c r="AD29" s="37">
        <v>2</v>
      </c>
      <c r="AE29" s="37">
        <v>0</v>
      </c>
      <c r="AF29" s="128" t="s">
        <v>92</v>
      </c>
      <c r="AG29" s="16" t="s">
        <v>95</v>
      </c>
      <c r="AH29" s="37">
        <v>15</v>
      </c>
      <c r="AI29" s="34">
        <v>41.2</v>
      </c>
      <c r="AJ29" s="36">
        <v>0.6583333333333333</v>
      </c>
      <c r="AK29" s="19">
        <v>1020.8</v>
      </c>
      <c r="AL29" s="39">
        <v>0.8694444444444445</v>
      </c>
      <c r="AM29" s="19">
        <v>1004.9</v>
      </c>
      <c r="AN29" s="39">
        <v>0.7444444444444445</v>
      </c>
      <c r="AO29" s="15">
        <v>1013.9</v>
      </c>
      <c r="AP29" s="3"/>
      <c r="AQ29" s="41" t="s">
        <v>32</v>
      </c>
      <c r="AR29" s="17"/>
      <c r="AS29" s="22">
        <f>MIN(Z2:Z12)</f>
        <v>0.71</v>
      </c>
      <c r="AT29" s="22">
        <f>MIN(Z14:Z24)</f>
        <v>0.715</v>
      </c>
      <c r="AU29" s="112">
        <f>MIN(Z26:Z39)</f>
        <v>0.7250000000000001</v>
      </c>
      <c r="AV29" s="110">
        <f>MIN(AS29:AU29)</f>
        <v>0.71</v>
      </c>
      <c r="AW29" s="4"/>
    </row>
    <row r="30" spans="1:49" ht="13.5" thickBot="1">
      <c r="A30" s="166">
        <v>41085</v>
      </c>
      <c r="B30" s="36">
        <v>0.22291666666666665</v>
      </c>
      <c r="C30" s="36">
        <v>0.9194444444444444</v>
      </c>
      <c r="D30" s="16" t="s">
        <v>126</v>
      </c>
      <c r="E30" s="19">
        <v>10.8</v>
      </c>
      <c r="F30" s="34">
        <v>12.6</v>
      </c>
      <c r="G30" s="122">
        <f t="shared" si="18"/>
        <v>1.799999999999999</v>
      </c>
      <c r="H30" s="36">
        <v>0.9833333333333334</v>
      </c>
      <c r="I30" s="144">
        <v>20.7</v>
      </c>
      <c r="J30" s="145">
        <v>17.5</v>
      </c>
      <c r="K30" s="122">
        <f t="shared" si="19"/>
        <v>-3.1999999999999993</v>
      </c>
      <c r="L30" s="39">
        <v>0.6486111111111111</v>
      </c>
      <c r="M30" s="37">
        <f t="shared" si="20"/>
        <v>15.05</v>
      </c>
      <c r="N30" s="122">
        <f t="shared" si="21"/>
        <v>-0.7000000000000002</v>
      </c>
      <c r="O30" s="145">
        <v>14</v>
      </c>
      <c r="P30" s="36">
        <v>0.5152777777777778</v>
      </c>
      <c r="Q30" s="34">
        <v>11.5</v>
      </c>
      <c r="R30" s="36">
        <v>0.9833333333333334</v>
      </c>
      <c r="S30" s="37">
        <f t="shared" si="22"/>
        <v>12.75</v>
      </c>
      <c r="T30" s="145">
        <v>8.8</v>
      </c>
      <c r="U30" s="36">
        <v>0.009027777777777779</v>
      </c>
      <c r="V30" s="38">
        <v>0.77</v>
      </c>
      <c r="W30" s="39">
        <v>0.7930555555555556</v>
      </c>
      <c r="X30" s="38">
        <v>0.94</v>
      </c>
      <c r="Y30" s="36">
        <v>0.8805555555555555</v>
      </c>
      <c r="Z30" s="21">
        <f t="shared" si="23"/>
        <v>0.855</v>
      </c>
      <c r="AA30" s="37">
        <v>0.7</v>
      </c>
      <c r="AB30" s="37">
        <v>0.7</v>
      </c>
      <c r="AC30" s="36">
        <v>0.31805555555555554</v>
      </c>
      <c r="AD30" s="37">
        <v>5</v>
      </c>
      <c r="AE30" s="37">
        <v>0</v>
      </c>
      <c r="AF30" s="128" t="s">
        <v>92</v>
      </c>
      <c r="AG30" s="16" t="s">
        <v>116</v>
      </c>
      <c r="AH30" s="37">
        <v>14.4</v>
      </c>
      <c r="AI30" s="34">
        <v>39.1</v>
      </c>
      <c r="AJ30" s="36">
        <v>0.6493055555555556</v>
      </c>
      <c r="AK30" s="19">
        <v>1017.5</v>
      </c>
      <c r="AL30" s="39">
        <v>0.7930555555555556</v>
      </c>
      <c r="AM30" s="19">
        <v>1009.2</v>
      </c>
      <c r="AN30" s="39">
        <v>0.8416666666666667</v>
      </c>
      <c r="AO30" s="15">
        <v>1012.1</v>
      </c>
      <c r="AP30" s="3"/>
      <c r="AQ30" s="148"/>
      <c r="AR30" s="148"/>
      <c r="AS30" s="149"/>
      <c r="AT30" s="149"/>
      <c r="AU30" s="150"/>
      <c r="AV30" s="151"/>
      <c r="AW30" s="4"/>
    </row>
    <row r="31" spans="1:49" ht="12.75">
      <c r="A31" s="166">
        <v>41086</v>
      </c>
      <c r="B31" s="36">
        <v>0.22291666666666665</v>
      </c>
      <c r="C31" s="36">
        <v>0.9194444444444444</v>
      </c>
      <c r="D31" s="16" t="s">
        <v>127</v>
      </c>
      <c r="E31" s="19">
        <v>10.9</v>
      </c>
      <c r="F31" s="34">
        <v>12.8</v>
      </c>
      <c r="G31" s="122">
        <f t="shared" si="18"/>
        <v>1.9000000000000004</v>
      </c>
      <c r="H31" s="36">
        <v>0.18958333333333333</v>
      </c>
      <c r="I31" s="144">
        <v>20.8</v>
      </c>
      <c r="J31" s="145">
        <v>19.6</v>
      </c>
      <c r="K31" s="122">
        <f t="shared" si="19"/>
        <v>-1.1999999999999993</v>
      </c>
      <c r="L31" s="36">
        <v>0.7402777777777777</v>
      </c>
      <c r="M31" s="37">
        <f t="shared" si="20"/>
        <v>16.200000000000003</v>
      </c>
      <c r="N31" s="122">
        <f t="shared" si="21"/>
        <v>0.35000000000000053</v>
      </c>
      <c r="O31" s="145">
        <v>14.5</v>
      </c>
      <c r="P31" s="36">
        <v>0.7319444444444444</v>
      </c>
      <c r="Q31" s="34">
        <v>10.7</v>
      </c>
      <c r="R31" s="36">
        <v>0.31805555555555554</v>
      </c>
      <c r="S31" s="37">
        <f t="shared" si="22"/>
        <v>12.6</v>
      </c>
      <c r="T31" s="145">
        <v>9.7</v>
      </c>
      <c r="U31" s="36">
        <v>0.22430555555555556</v>
      </c>
      <c r="V31" s="38">
        <v>0.7</v>
      </c>
      <c r="W31" s="39">
        <v>0.7916666666666666</v>
      </c>
      <c r="X31" s="38">
        <v>0.89</v>
      </c>
      <c r="Y31" s="36">
        <v>0.22430555555555556</v>
      </c>
      <c r="Z31" s="21">
        <f t="shared" si="23"/>
        <v>0.7949999999999999</v>
      </c>
      <c r="AA31" s="37">
        <v>0</v>
      </c>
      <c r="AB31" s="37">
        <v>0</v>
      </c>
      <c r="AC31" s="128" t="s">
        <v>92</v>
      </c>
      <c r="AD31" s="37">
        <v>6</v>
      </c>
      <c r="AE31" s="37">
        <v>0</v>
      </c>
      <c r="AF31" s="128" t="s">
        <v>92</v>
      </c>
      <c r="AG31" s="16" t="s">
        <v>116</v>
      </c>
      <c r="AH31" s="37">
        <v>11.7</v>
      </c>
      <c r="AI31" s="34">
        <v>24.1</v>
      </c>
      <c r="AJ31" s="36">
        <v>0.5381944444444444</v>
      </c>
      <c r="AK31" s="19">
        <v>1022.3</v>
      </c>
      <c r="AL31" s="39">
        <v>0.7999999999999999</v>
      </c>
      <c r="AM31" s="19">
        <v>1016.5</v>
      </c>
      <c r="AN31" s="39">
        <v>0.9111111111111111</v>
      </c>
      <c r="AO31" s="15">
        <v>1020</v>
      </c>
      <c r="AP31" s="3"/>
      <c r="AQ31" s="152" t="s">
        <v>85</v>
      </c>
      <c r="AR31" s="155"/>
      <c r="AS31" s="153" t="s">
        <v>0</v>
      </c>
      <c r="AT31" s="153" t="s">
        <v>1</v>
      </c>
      <c r="AU31" s="153" t="s">
        <v>2</v>
      </c>
      <c r="AV31" s="154">
        <v>41061</v>
      </c>
      <c r="AW31" s="4"/>
    </row>
    <row r="32" spans="1:49" ht="12.75">
      <c r="A32" s="166">
        <v>41087</v>
      </c>
      <c r="B32" s="36">
        <v>0.2236111111111111</v>
      </c>
      <c r="C32" s="36">
        <v>0.9194444444444444</v>
      </c>
      <c r="D32" s="16" t="s">
        <v>128</v>
      </c>
      <c r="E32" s="19">
        <v>10.9</v>
      </c>
      <c r="F32" s="146">
        <v>15.3</v>
      </c>
      <c r="G32" s="122">
        <f t="shared" si="18"/>
        <v>4.4</v>
      </c>
      <c r="H32" s="36">
        <v>0.2520833333333333</v>
      </c>
      <c r="I32" s="144">
        <v>20.8</v>
      </c>
      <c r="J32" s="181">
        <v>20.8</v>
      </c>
      <c r="K32" s="122">
        <f t="shared" si="19"/>
        <v>0</v>
      </c>
      <c r="L32" s="39">
        <v>0.6555555555555556</v>
      </c>
      <c r="M32" s="37">
        <f t="shared" si="20"/>
        <v>18.05</v>
      </c>
      <c r="N32" s="122">
        <f t="shared" si="21"/>
        <v>2.2</v>
      </c>
      <c r="O32" s="145">
        <v>18.3</v>
      </c>
      <c r="P32" s="36">
        <v>0.6472222222222223</v>
      </c>
      <c r="Q32" s="34">
        <v>12.6</v>
      </c>
      <c r="R32" s="36">
        <v>0.10277777777777779</v>
      </c>
      <c r="S32" s="37">
        <f t="shared" si="22"/>
        <v>15.45</v>
      </c>
      <c r="T32" s="145">
        <v>12.6</v>
      </c>
      <c r="U32" s="36">
        <v>0.3076388888888889</v>
      </c>
      <c r="V32" s="38">
        <v>0.72</v>
      </c>
      <c r="W32" s="39">
        <v>0.8333333333333334</v>
      </c>
      <c r="X32" s="38">
        <v>0.94</v>
      </c>
      <c r="Y32" s="36">
        <v>0.46388888888888885</v>
      </c>
      <c r="Z32" s="21">
        <f t="shared" si="23"/>
        <v>0.83</v>
      </c>
      <c r="AA32" s="37">
        <v>0</v>
      </c>
      <c r="AB32" s="37">
        <v>0</v>
      </c>
      <c r="AC32" s="128" t="s">
        <v>92</v>
      </c>
      <c r="AD32" s="37">
        <v>0.5</v>
      </c>
      <c r="AE32" s="37">
        <v>0</v>
      </c>
      <c r="AF32" s="128" t="s">
        <v>92</v>
      </c>
      <c r="AG32" s="16" t="s">
        <v>95</v>
      </c>
      <c r="AH32" s="37">
        <v>12</v>
      </c>
      <c r="AI32" s="34">
        <v>31.7</v>
      </c>
      <c r="AJ32" s="36">
        <v>0.607638888888889</v>
      </c>
      <c r="AK32" s="19">
        <v>1022.3</v>
      </c>
      <c r="AL32" s="39">
        <v>0.8694444444444445</v>
      </c>
      <c r="AM32" s="19">
        <v>1016.1</v>
      </c>
      <c r="AN32" s="39">
        <v>0.5777777777777778</v>
      </c>
      <c r="AO32" s="15">
        <v>1018.4</v>
      </c>
      <c r="AP32" s="3"/>
      <c r="AQ32" s="156" t="s">
        <v>86</v>
      </c>
      <c r="AR32" s="157"/>
      <c r="AS32" s="160">
        <f>MAX(AD2:AD11)</f>
        <v>7</v>
      </c>
      <c r="AT32" s="160">
        <f>MAX(AD14:AD23)</f>
        <v>8</v>
      </c>
      <c r="AU32" s="160">
        <f>MAX(AD26:AD35)</f>
        <v>8</v>
      </c>
      <c r="AV32" s="163">
        <f>MAX(AS32:AU32)</f>
        <v>8</v>
      </c>
      <c r="AW32" s="4"/>
    </row>
    <row r="33" spans="1:49" ht="12.75">
      <c r="A33" s="166">
        <v>41088</v>
      </c>
      <c r="B33" s="36">
        <v>0.2236111111111111</v>
      </c>
      <c r="C33" s="36">
        <v>0.9194444444444444</v>
      </c>
      <c r="D33" s="16" t="s">
        <v>129</v>
      </c>
      <c r="E33" s="19">
        <v>11</v>
      </c>
      <c r="F33" s="34">
        <v>16</v>
      </c>
      <c r="G33" s="122">
        <f t="shared" si="18"/>
        <v>5</v>
      </c>
      <c r="H33" s="36">
        <v>0.2347222222222222</v>
      </c>
      <c r="I33" s="144">
        <v>20.9</v>
      </c>
      <c r="J33" s="182">
        <v>26.1</v>
      </c>
      <c r="K33" s="122">
        <f t="shared" si="19"/>
        <v>5.200000000000003</v>
      </c>
      <c r="L33" s="39">
        <v>0.7888888888888889</v>
      </c>
      <c r="M33" s="178">
        <f t="shared" si="20"/>
        <v>21.05</v>
      </c>
      <c r="N33" s="122">
        <f t="shared" si="21"/>
        <v>5.100000000000001</v>
      </c>
      <c r="O33" s="177">
        <v>20.9</v>
      </c>
      <c r="P33" s="36">
        <v>0.7597222222222223</v>
      </c>
      <c r="Q33" s="34">
        <v>14.7</v>
      </c>
      <c r="R33" s="36">
        <v>0.2347222222222222</v>
      </c>
      <c r="S33" s="37">
        <f t="shared" si="22"/>
        <v>17.799999999999997</v>
      </c>
      <c r="T33" s="145">
        <v>15</v>
      </c>
      <c r="U33" s="36">
        <v>0.2555555555555556</v>
      </c>
      <c r="V33" s="38">
        <v>0.72</v>
      </c>
      <c r="W33" s="39">
        <v>0.8055555555555555</v>
      </c>
      <c r="X33" s="38">
        <v>0.95</v>
      </c>
      <c r="Y33" s="36">
        <v>0.32083333333333336</v>
      </c>
      <c r="Z33" s="21">
        <f t="shared" si="23"/>
        <v>0.835</v>
      </c>
      <c r="AA33" s="37">
        <v>0</v>
      </c>
      <c r="AB33" s="37">
        <v>0</v>
      </c>
      <c r="AC33" s="128" t="s">
        <v>92</v>
      </c>
      <c r="AD33" s="37">
        <v>4</v>
      </c>
      <c r="AE33" s="37">
        <v>0</v>
      </c>
      <c r="AF33" s="128" t="s">
        <v>92</v>
      </c>
      <c r="AG33" s="16" t="s">
        <v>93</v>
      </c>
      <c r="AH33" s="37">
        <v>11.5</v>
      </c>
      <c r="AI33" s="34">
        <v>29.9</v>
      </c>
      <c r="AJ33" s="36">
        <v>0.7875</v>
      </c>
      <c r="AK33" s="19">
        <v>1016.4</v>
      </c>
      <c r="AL33" s="39">
        <v>0.8555555555555556</v>
      </c>
      <c r="AM33" s="19">
        <v>1006.2</v>
      </c>
      <c r="AN33" s="39">
        <v>0.8159722222222222</v>
      </c>
      <c r="AO33" s="15">
        <v>1012.1</v>
      </c>
      <c r="AP33" s="3"/>
      <c r="AQ33" s="156" t="s">
        <v>87</v>
      </c>
      <c r="AR33" s="157"/>
      <c r="AS33" s="160">
        <f>MIN(AD2:AD11)</f>
        <v>0</v>
      </c>
      <c r="AT33" s="160">
        <f>MIN(AD14:AD23)</f>
        <v>0.5</v>
      </c>
      <c r="AU33" s="160">
        <f>MIN(AD26:AE35)</f>
        <v>0</v>
      </c>
      <c r="AV33" s="163">
        <f>MIN(AS33:AU33)</f>
        <v>0</v>
      </c>
      <c r="AW33" s="4"/>
    </row>
    <row r="34" spans="1:49" ht="12.75">
      <c r="A34" s="166">
        <v>41089</v>
      </c>
      <c r="B34" s="36">
        <v>0.22430555555555556</v>
      </c>
      <c r="C34" s="36">
        <v>0.9194444444444444</v>
      </c>
      <c r="D34" s="16" t="s">
        <v>130</v>
      </c>
      <c r="E34" s="19">
        <v>11.1</v>
      </c>
      <c r="F34" s="34">
        <v>17.9</v>
      </c>
      <c r="G34" s="122">
        <f t="shared" si="18"/>
        <v>6.799999999999999</v>
      </c>
      <c r="H34" s="36">
        <v>0.27291666666666664</v>
      </c>
      <c r="I34" s="144">
        <v>20.9</v>
      </c>
      <c r="J34" s="182">
        <v>25.4</v>
      </c>
      <c r="K34" s="122">
        <f t="shared" si="19"/>
        <v>4.5</v>
      </c>
      <c r="L34" s="39">
        <v>0.8347222222222223</v>
      </c>
      <c r="M34" s="178">
        <f t="shared" si="20"/>
        <v>21.65</v>
      </c>
      <c r="N34" s="122">
        <f t="shared" si="21"/>
        <v>5.6499999999999995</v>
      </c>
      <c r="O34" s="185">
        <v>20.6</v>
      </c>
      <c r="P34" s="36">
        <v>0.8805555555555555</v>
      </c>
      <c r="Q34" s="34">
        <v>12.9</v>
      </c>
      <c r="R34" s="36">
        <v>0.5263888888888889</v>
      </c>
      <c r="S34" s="37">
        <f t="shared" si="22"/>
        <v>16.75</v>
      </c>
      <c r="T34" s="145">
        <v>14.4</v>
      </c>
      <c r="U34" s="36">
        <v>0.24861111111111112</v>
      </c>
      <c r="V34" s="38">
        <v>0.62</v>
      </c>
      <c r="W34" s="39">
        <v>0.5263888888888889</v>
      </c>
      <c r="X34" s="38">
        <v>0.86</v>
      </c>
      <c r="Y34" s="36">
        <v>0.10277777777777779</v>
      </c>
      <c r="Z34" s="21">
        <f t="shared" si="23"/>
        <v>0.74</v>
      </c>
      <c r="AA34" s="37">
        <v>0</v>
      </c>
      <c r="AB34" s="37">
        <v>0</v>
      </c>
      <c r="AC34" s="128" t="s">
        <v>92</v>
      </c>
      <c r="AD34" s="37">
        <v>2</v>
      </c>
      <c r="AE34" s="37">
        <v>0</v>
      </c>
      <c r="AF34" s="128" t="s">
        <v>92</v>
      </c>
      <c r="AG34" s="16" t="s">
        <v>95</v>
      </c>
      <c r="AH34" s="37">
        <v>13.7</v>
      </c>
      <c r="AI34" s="34">
        <v>27.2</v>
      </c>
      <c r="AJ34" s="36">
        <v>0.6902777777777778</v>
      </c>
      <c r="AK34" s="19">
        <v>1009.1</v>
      </c>
      <c r="AL34" s="39">
        <v>0.7805555555555556</v>
      </c>
      <c r="AM34" s="19">
        <v>1003.2</v>
      </c>
      <c r="AN34" s="39">
        <v>0.938888888888889</v>
      </c>
      <c r="AO34" s="15">
        <v>1006.9</v>
      </c>
      <c r="AP34" s="3"/>
      <c r="AQ34" s="156" t="s">
        <v>88</v>
      </c>
      <c r="AR34" s="157"/>
      <c r="AS34" s="160">
        <f>MAX(AE2:AE11)</f>
        <v>0</v>
      </c>
      <c r="AT34" s="160">
        <f>MAX(AE14:AE23)</f>
        <v>0</v>
      </c>
      <c r="AU34" s="160">
        <f>MAX(AE26:AE35)</f>
        <v>0</v>
      </c>
      <c r="AV34" s="163">
        <f>MAX(AS34:AU34)</f>
        <v>0</v>
      </c>
      <c r="AW34" s="4"/>
    </row>
    <row r="35" spans="1:49" ht="13.5" thickBot="1">
      <c r="A35" s="166">
        <v>41090</v>
      </c>
      <c r="B35" s="36">
        <v>0.225</v>
      </c>
      <c r="C35" s="36">
        <v>0.91875</v>
      </c>
      <c r="D35" s="16" t="s">
        <v>117</v>
      </c>
      <c r="E35" s="19">
        <v>11.1</v>
      </c>
      <c r="F35" s="34">
        <v>16.8</v>
      </c>
      <c r="G35" s="122">
        <f t="shared" si="18"/>
        <v>5.700000000000001</v>
      </c>
      <c r="H35" s="36">
        <v>0.28680555555555554</v>
      </c>
      <c r="I35" s="144">
        <v>21</v>
      </c>
      <c r="J35" s="177">
        <v>23.7</v>
      </c>
      <c r="K35" s="122">
        <f t="shared" si="19"/>
        <v>2.6999999999999993</v>
      </c>
      <c r="L35" s="39">
        <v>0.7013888888888888</v>
      </c>
      <c r="M35" s="178">
        <f t="shared" si="20"/>
        <v>20.25</v>
      </c>
      <c r="N35" s="122">
        <f t="shared" si="21"/>
        <v>4.2</v>
      </c>
      <c r="O35" s="172">
        <v>17.1</v>
      </c>
      <c r="P35" s="36">
        <v>0.4375</v>
      </c>
      <c r="Q35" s="34">
        <v>13.8</v>
      </c>
      <c r="R35" s="36">
        <v>0.9263888888888889</v>
      </c>
      <c r="S35" s="37">
        <f t="shared" si="22"/>
        <v>15.450000000000001</v>
      </c>
      <c r="T35" s="145">
        <v>14.5</v>
      </c>
      <c r="U35" s="36">
        <v>0.28680555555555554</v>
      </c>
      <c r="V35" s="38">
        <v>0.56</v>
      </c>
      <c r="W35" s="39">
        <v>0.6625</v>
      </c>
      <c r="X35" s="38">
        <v>0.89</v>
      </c>
      <c r="Y35" s="36">
        <v>0.33749999999999997</v>
      </c>
      <c r="Z35" s="21">
        <f t="shared" si="23"/>
        <v>0.7250000000000001</v>
      </c>
      <c r="AA35" s="37">
        <v>0</v>
      </c>
      <c r="AB35" s="37">
        <v>0</v>
      </c>
      <c r="AC35" s="128" t="s">
        <v>92</v>
      </c>
      <c r="AD35" s="37">
        <v>8</v>
      </c>
      <c r="AE35" s="37">
        <v>0</v>
      </c>
      <c r="AF35" s="128" t="s">
        <v>92</v>
      </c>
      <c r="AG35" s="16" t="s">
        <v>95</v>
      </c>
      <c r="AH35" s="37">
        <v>13.1</v>
      </c>
      <c r="AI35" s="34">
        <v>34.2</v>
      </c>
      <c r="AJ35" s="36">
        <v>0.5930555555555556</v>
      </c>
      <c r="AK35" s="19">
        <v>1011.9</v>
      </c>
      <c r="AL35" s="39">
        <v>0.5638888888888889</v>
      </c>
      <c r="AM35" s="19">
        <v>1008.4</v>
      </c>
      <c r="AN35" s="39">
        <v>0.9805555555555556</v>
      </c>
      <c r="AO35" s="15">
        <v>1010.6</v>
      </c>
      <c r="AP35" s="3"/>
      <c r="AQ35" s="158" t="s">
        <v>89</v>
      </c>
      <c r="AR35" s="159"/>
      <c r="AS35" s="161">
        <f>MIN(AE2:AE11)</f>
        <v>0</v>
      </c>
      <c r="AT35" s="161">
        <f>MIN(AE14:AE23)</f>
        <v>0</v>
      </c>
      <c r="AU35" s="161">
        <f>MIN(AE26:AE35)</f>
        <v>0</v>
      </c>
      <c r="AV35" s="164">
        <f>MIN(AS35:AU35)</f>
        <v>0</v>
      </c>
      <c r="AW35" s="162"/>
    </row>
    <row r="36" spans="1:49" ht="13.5" thickBot="1">
      <c r="A36" s="81" t="s">
        <v>2</v>
      </c>
      <c r="B36" s="95">
        <f>AVERAGE(B26:B35)</f>
        <v>0.22319444444444442</v>
      </c>
      <c r="C36" s="95">
        <f>AVERAGE(C26:C35)</f>
        <v>0.9193749999999999</v>
      </c>
      <c r="D36" s="75" t="s">
        <v>132</v>
      </c>
      <c r="E36" s="118">
        <f>AVERAGE(E27:E35)</f>
        <v>10.844444444444443</v>
      </c>
      <c r="F36" s="76">
        <f>AVERAGE(F26:F35)</f>
        <v>14.52</v>
      </c>
      <c r="G36" s="123">
        <f>AVERAGE(G27:G35)</f>
        <v>3.566666666666667</v>
      </c>
      <c r="H36" s="82">
        <f aca="true" t="shared" si="24" ref="H36:Z36">AVERAGE(H26:H35)</f>
        <v>0.3441666666666666</v>
      </c>
      <c r="I36" s="175">
        <f t="shared" si="24"/>
        <v>20.750000000000004</v>
      </c>
      <c r="J36" s="186">
        <f t="shared" si="24"/>
        <v>21.169999999999998</v>
      </c>
      <c r="K36" s="76">
        <f t="shared" si="24"/>
        <v>0.42000000000000026</v>
      </c>
      <c r="L36" s="82">
        <f t="shared" si="24"/>
        <v>0.7501388888888888</v>
      </c>
      <c r="M36" s="76">
        <f t="shared" si="24"/>
        <v>17.845</v>
      </c>
      <c r="N36" s="76">
        <f t="shared" si="24"/>
        <v>2.07</v>
      </c>
      <c r="O36" s="76">
        <f t="shared" si="24"/>
        <v>16.749999999999996</v>
      </c>
      <c r="P36" s="82">
        <f t="shared" si="24"/>
        <v>0.6772222222222222</v>
      </c>
      <c r="Q36" s="76">
        <f t="shared" si="24"/>
        <v>12.14</v>
      </c>
      <c r="R36" s="82">
        <f t="shared" si="24"/>
        <v>0.5234722222222222</v>
      </c>
      <c r="S36" s="76">
        <f t="shared" si="24"/>
        <v>14.444999999999999</v>
      </c>
      <c r="T36" s="147">
        <f t="shared" si="24"/>
        <v>11.15</v>
      </c>
      <c r="U36" s="82">
        <f t="shared" si="24"/>
        <v>0.32965277777777785</v>
      </c>
      <c r="V36" s="78">
        <f t="shared" si="24"/>
        <v>0.6779999999999999</v>
      </c>
      <c r="W36" s="82">
        <f t="shared" si="24"/>
        <v>0.7397222222222222</v>
      </c>
      <c r="X36" s="78">
        <f t="shared" si="24"/>
        <v>0.914</v>
      </c>
      <c r="Y36" s="77">
        <f t="shared" si="24"/>
        <v>0.3692361111111111</v>
      </c>
      <c r="Z36" s="78">
        <f t="shared" si="24"/>
        <v>0.796</v>
      </c>
      <c r="AA36" s="76">
        <f>SUM(AA26:AA35)</f>
        <v>42.10000000000001</v>
      </c>
      <c r="AB36" s="76">
        <f>SUM(AB26:AB35)</f>
        <v>5.8</v>
      </c>
      <c r="AC36" s="82">
        <f>AVERAGE(AC26:AC35)</f>
        <v>0.701388888888889</v>
      </c>
      <c r="AD36" s="76">
        <f>SUM(AD26:AD35)</f>
        <v>38</v>
      </c>
      <c r="AE36" s="76">
        <f>AVERAGE(AE26:AE35)</f>
        <v>0</v>
      </c>
      <c r="AF36" s="82" t="s">
        <v>92</v>
      </c>
      <c r="AG36" s="75" t="s">
        <v>123</v>
      </c>
      <c r="AH36" s="76">
        <f>AVERAGE(AH26:AH35)</f>
        <v>14.1</v>
      </c>
      <c r="AI36" s="76">
        <f>MAX(AI26:AI35)</f>
        <v>57.1</v>
      </c>
      <c r="AJ36" s="77">
        <f aca="true" t="shared" si="25" ref="AJ36:AO36">AVERAGE(AJ26:AJ35)</f>
        <v>0.6721527777777777</v>
      </c>
      <c r="AK36" s="79">
        <f t="shared" si="25"/>
        <v>1017.25</v>
      </c>
      <c r="AL36" s="82">
        <f t="shared" si="25"/>
        <v>0.7925694444444445</v>
      </c>
      <c r="AM36" s="79">
        <f t="shared" si="25"/>
        <v>1009.29</v>
      </c>
      <c r="AN36" s="82">
        <f t="shared" si="25"/>
        <v>0.8390972222222223</v>
      </c>
      <c r="AO36" s="80">
        <f t="shared" si="25"/>
        <v>1013.5800000000002</v>
      </c>
      <c r="AP36" s="3"/>
      <c r="AQ36" s="148"/>
      <c r="AR36" s="148"/>
      <c r="AS36" s="179"/>
      <c r="AT36" s="179"/>
      <c r="AU36" s="179"/>
      <c r="AV36" s="180"/>
      <c r="AW36" s="4"/>
    </row>
    <row r="37" spans="1:49" ht="12.75">
      <c r="A37" s="81" t="s">
        <v>1</v>
      </c>
      <c r="B37" s="77">
        <f>B24</f>
        <v>0.221875</v>
      </c>
      <c r="C37" s="77">
        <f>C24</f>
        <v>0.918263888888889</v>
      </c>
      <c r="D37" s="75" t="s">
        <v>119</v>
      </c>
      <c r="E37" s="134">
        <f>E24</f>
        <v>10</v>
      </c>
      <c r="F37" s="76">
        <f>F24</f>
        <v>12.260000000000002</v>
      </c>
      <c r="G37" s="123">
        <f>G24</f>
        <v>2.2600000000000002</v>
      </c>
      <c r="H37" s="82">
        <f>H24</f>
        <v>0.25729166666666664</v>
      </c>
      <c r="I37" s="175">
        <f>I24</f>
        <v>20.23</v>
      </c>
      <c r="J37" s="147">
        <f aca="true" t="shared" si="26" ref="J37:S37">J24</f>
        <v>19.240000000000002</v>
      </c>
      <c r="K37" s="121">
        <f t="shared" si="26"/>
        <v>-0.9900000000000002</v>
      </c>
      <c r="L37" s="77">
        <f t="shared" si="26"/>
        <v>0.6815972222222222</v>
      </c>
      <c r="M37" s="76">
        <f t="shared" si="26"/>
        <v>15.75</v>
      </c>
      <c r="N37" s="121">
        <f t="shared" si="26"/>
        <v>0.635</v>
      </c>
      <c r="O37" s="76">
        <f t="shared" si="26"/>
        <v>14.029999999999998</v>
      </c>
      <c r="P37" s="77">
        <f t="shared" si="26"/>
        <v>0.6147916666666667</v>
      </c>
      <c r="Q37" s="76">
        <f t="shared" si="26"/>
        <v>9.76</v>
      </c>
      <c r="R37" s="77">
        <f t="shared" si="26"/>
        <v>0.45048611111111114</v>
      </c>
      <c r="S37" s="76">
        <f t="shared" si="26"/>
        <v>11.895</v>
      </c>
      <c r="T37" s="147">
        <f aca="true" t="shared" si="27" ref="T37:AM37">T24</f>
        <v>8.75</v>
      </c>
      <c r="U37" s="77">
        <f t="shared" si="27"/>
        <v>0.24666666666666667</v>
      </c>
      <c r="V37" s="78">
        <f t="shared" si="27"/>
        <v>0.629</v>
      </c>
      <c r="W37" s="77">
        <f t="shared" si="27"/>
        <v>0.7515972222222222</v>
      </c>
      <c r="X37" s="78">
        <f t="shared" si="27"/>
        <v>0.9110000000000001</v>
      </c>
      <c r="Y37" s="77">
        <f t="shared" si="27"/>
        <v>0.38791666666666663</v>
      </c>
      <c r="Z37" s="78">
        <f t="shared" si="27"/>
        <v>0.77</v>
      </c>
      <c r="AA37" s="76">
        <f t="shared" si="27"/>
        <v>33.1</v>
      </c>
      <c r="AB37" s="76">
        <f>AB24</f>
        <v>4.8999999999999995</v>
      </c>
      <c r="AC37" s="82">
        <f>AC24</f>
        <v>0.5543402777777777</v>
      </c>
      <c r="AD37" s="76">
        <f t="shared" si="27"/>
        <v>44.5</v>
      </c>
      <c r="AE37" s="76">
        <f>AE24</f>
        <v>0</v>
      </c>
      <c r="AF37" s="82" t="str">
        <f>AF24</f>
        <v>n.v.t.</v>
      </c>
      <c r="AG37" s="75" t="str">
        <f t="shared" si="27"/>
        <v>NNW</v>
      </c>
      <c r="AH37" s="76">
        <f t="shared" si="27"/>
        <v>12.95</v>
      </c>
      <c r="AI37" s="76">
        <f t="shared" si="27"/>
        <v>43.4</v>
      </c>
      <c r="AJ37" s="77">
        <f t="shared" si="27"/>
        <v>0.6333333333333332</v>
      </c>
      <c r="AK37" s="79">
        <f t="shared" si="27"/>
        <v>1016.76</v>
      </c>
      <c r="AL37" s="82">
        <f>AL24</f>
        <v>0.767361111111111</v>
      </c>
      <c r="AM37" s="79">
        <f t="shared" si="27"/>
        <v>1011</v>
      </c>
      <c r="AN37" s="131">
        <f>AN24</f>
        <v>0.6707638888888889</v>
      </c>
      <c r="AO37" s="80">
        <v>1013.5</v>
      </c>
      <c r="AP37" s="3"/>
      <c r="AQ37" s="58" t="s">
        <v>12</v>
      </c>
      <c r="AR37" s="56"/>
      <c r="AS37" s="140" t="s">
        <v>0</v>
      </c>
      <c r="AT37" s="65" t="s">
        <v>1</v>
      </c>
      <c r="AU37" s="64" t="s">
        <v>2</v>
      </c>
      <c r="AV37" s="100">
        <v>41061</v>
      </c>
      <c r="AW37" s="4"/>
    </row>
    <row r="38" spans="1:49" ht="12.75">
      <c r="A38" s="81" t="s">
        <v>0</v>
      </c>
      <c r="B38" s="95">
        <f>B12</f>
        <v>0.22444444444444445</v>
      </c>
      <c r="C38" s="95">
        <f>C12</f>
        <v>0.9128472222222224</v>
      </c>
      <c r="D38" s="75" t="s">
        <v>107</v>
      </c>
      <c r="E38" s="118">
        <f>E12</f>
        <v>9.15</v>
      </c>
      <c r="F38" s="76">
        <f>F12</f>
        <v>11.08</v>
      </c>
      <c r="G38" s="123">
        <f>G12</f>
        <v>1.9299999999999997</v>
      </c>
      <c r="H38" s="77">
        <f>H12</f>
        <v>0.3028472222222222</v>
      </c>
      <c r="I38" s="174">
        <f>I12</f>
        <v>19.630000000000003</v>
      </c>
      <c r="J38" s="147">
        <f aca="true" t="shared" si="28" ref="J38:S38">J12</f>
        <v>16.73</v>
      </c>
      <c r="K38" s="121">
        <f t="shared" si="28"/>
        <v>-2.8999999999999995</v>
      </c>
      <c r="L38" s="77">
        <f t="shared" si="28"/>
        <v>0.7136805555555557</v>
      </c>
      <c r="M38" s="76">
        <f t="shared" si="28"/>
        <v>13.905000000000001</v>
      </c>
      <c r="N38" s="121">
        <f t="shared" si="28"/>
        <v>-0.48499999999999976</v>
      </c>
      <c r="O38" s="76">
        <f t="shared" si="28"/>
        <v>12.030000000000001</v>
      </c>
      <c r="P38" s="77">
        <f t="shared" si="28"/>
        <v>0.737986111111111</v>
      </c>
      <c r="Q38" s="76">
        <f t="shared" si="28"/>
        <v>8.059999999999999</v>
      </c>
      <c r="R38" s="77">
        <f t="shared" si="28"/>
        <v>0.6276388888888889</v>
      </c>
      <c r="S38" s="76">
        <f t="shared" si="28"/>
        <v>10.045</v>
      </c>
      <c r="T38" s="147">
        <f aca="true" t="shared" si="29" ref="T38:AM38">T12</f>
        <v>6.290000000000001</v>
      </c>
      <c r="U38" s="77">
        <f t="shared" si="29"/>
        <v>0.5579861111111111</v>
      </c>
      <c r="V38" s="78">
        <f t="shared" si="29"/>
        <v>0.64</v>
      </c>
      <c r="W38" s="77">
        <f t="shared" si="29"/>
        <v>0.7556944444444446</v>
      </c>
      <c r="X38" s="78">
        <f t="shared" si="29"/>
        <v>0.9040000000000001</v>
      </c>
      <c r="Y38" s="77">
        <f t="shared" si="29"/>
        <v>0.43562499999999993</v>
      </c>
      <c r="Z38" s="78">
        <f t="shared" si="29"/>
        <v>0.7719999999999999</v>
      </c>
      <c r="AA38" s="76">
        <f t="shared" si="29"/>
        <v>24.299999999999997</v>
      </c>
      <c r="AB38" s="76">
        <f>AB12</f>
        <v>4.5</v>
      </c>
      <c r="AC38" s="82">
        <f>AC12</f>
        <v>0.5603174603174603</v>
      </c>
      <c r="AD38" s="76">
        <f t="shared" si="29"/>
        <v>27</v>
      </c>
      <c r="AE38" s="76">
        <f>AE12</f>
        <v>0</v>
      </c>
      <c r="AF38" s="82" t="str">
        <f>AF12</f>
        <v>n.v.t.</v>
      </c>
      <c r="AG38" s="75" t="str">
        <f t="shared" si="29"/>
        <v>NNW</v>
      </c>
      <c r="AH38" s="76">
        <f t="shared" si="29"/>
        <v>13.66</v>
      </c>
      <c r="AI38" s="76">
        <f t="shared" si="29"/>
        <v>66.1</v>
      </c>
      <c r="AJ38" s="77">
        <f t="shared" si="29"/>
        <v>3.7317361111111103</v>
      </c>
      <c r="AK38" s="79">
        <f t="shared" si="29"/>
        <v>1012.5</v>
      </c>
      <c r="AL38" s="82">
        <f>AL12</f>
        <v>0.7257638888888888</v>
      </c>
      <c r="AM38" s="79">
        <f t="shared" si="29"/>
        <v>1006.5900000000001</v>
      </c>
      <c r="AN38" s="131">
        <f>AN12</f>
        <v>0.743263888888889</v>
      </c>
      <c r="AO38" s="80">
        <v>1009.6</v>
      </c>
      <c r="AP38" s="3"/>
      <c r="AQ38" s="141" t="s">
        <v>75</v>
      </c>
      <c r="AR38" s="139"/>
      <c r="AS38" s="37">
        <f>MAX(AA2:AA11)</f>
        <v>7.6</v>
      </c>
      <c r="AT38" s="37">
        <f>MAX(AA14:AA23)</f>
        <v>13.1</v>
      </c>
      <c r="AU38" s="106">
        <f>MAX(AA26:AA35)</f>
        <v>25.1</v>
      </c>
      <c r="AV38" s="104">
        <f>MAX(AS38:AU38)</f>
        <v>25.1</v>
      </c>
      <c r="AW38" s="165"/>
    </row>
    <row r="39" spans="1:49" ht="13.5" thickBot="1">
      <c r="A39" s="98">
        <v>41061</v>
      </c>
      <c r="B39" s="96">
        <f>AVERAGE(B36:B38)</f>
        <v>0.22317129629629628</v>
      </c>
      <c r="C39" s="96">
        <f>AVERAGE(C36:C38)</f>
        <v>0.9168287037037036</v>
      </c>
      <c r="D39" s="85" t="s">
        <v>133</v>
      </c>
      <c r="E39" s="126">
        <f>AVERAGE(E36:E38)</f>
        <v>9.998148148148147</v>
      </c>
      <c r="F39" s="86">
        <f>AVERAGE(F36:F38)</f>
        <v>12.62</v>
      </c>
      <c r="G39" s="125">
        <f>AVERAGE(G30:G38)</f>
        <v>3.7062962962962964</v>
      </c>
      <c r="H39" s="87">
        <f>AVERAGE(H36:H38)</f>
        <v>0.30143518518518514</v>
      </c>
      <c r="I39" s="176">
        <f aca="true" t="shared" si="30" ref="I39:O39">AVERAGE(I36:I38)</f>
        <v>20.203333333333337</v>
      </c>
      <c r="J39" s="86">
        <f t="shared" si="30"/>
        <v>19.046666666666667</v>
      </c>
      <c r="K39" s="86">
        <f>AVERAGE(K36:K38)</f>
        <v>-1.1566666666666665</v>
      </c>
      <c r="L39" s="88">
        <f t="shared" si="30"/>
        <v>0.7151388888888889</v>
      </c>
      <c r="M39" s="86">
        <f t="shared" si="30"/>
        <v>15.833333333333334</v>
      </c>
      <c r="N39" s="86">
        <f>AVERAGE(N36:N38)</f>
        <v>0.7400000000000001</v>
      </c>
      <c r="O39" s="86">
        <f t="shared" si="30"/>
        <v>14.269999999999998</v>
      </c>
      <c r="P39" s="88">
        <f>AVERAGE(P26:P38)</f>
        <v>0.6770940170940171</v>
      </c>
      <c r="Q39" s="86">
        <f>AVERAGE(Q36:Q38)</f>
        <v>9.986666666666666</v>
      </c>
      <c r="R39" s="88">
        <f>AVERAGE(R26:R38)</f>
        <v>0.5258707264957265</v>
      </c>
      <c r="S39" s="86">
        <f>AVERAGE(S36:S38)</f>
        <v>12.128333333333332</v>
      </c>
      <c r="T39" s="86">
        <f>AVERAGE(T36:T38)</f>
        <v>8.729999999999999</v>
      </c>
      <c r="U39" s="87">
        <f>AVERAGE(U36:U38)</f>
        <v>0.3781018518518519</v>
      </c>
      <c r="V39" s="89">
        <f>AVERAGE(V36:V38)</f>
        <v>0.649</v>
      </c>
      <c r="W39" s="87">
        <f>AVERAGE(W26:W38)</f>
        <v>0.741864316239316</v>
      </c>
      <c r="X39" s="89">
        <f>AVERAGE(X36:X38)</f>
        <v>0.9096666666666667</v>
      </c>
      <c r="Y39" s="88">
        <f>AVERAGE(Y26:Y38)</f>
        <v>0.3757799145299145</v>
      </c>
      <c r="Z39" s="89">
        <f>AVERAGE(Z36:Z38)</f>
        <v>0.7793333333333333</v>
      </c>
      <c r="AA39" s="86">
        <f>SUM(AA36:AA38)</f>
        <v>99.50000000000001</v>
      </c>
      <c r="AB39" s="86">
        <f>AVERAGE(AB36:AB38)</f>
        <v>5.066666666666666</v>
      </c>
      <c r="AC39" s="87">
        <f>AVERAGE(AC36:AC38)</f>
        <v>0.6053488756613757</v>
      </c>
      <c r="AD39" s="86">
        <f>SUM(AD36:AD38)</f>
        <v>109.5</v>
      </c>
      <c r="AE39" s="86">
        <f>AVERAGE(AE36:AE38)</f>
        <v>0</v>
      </c>
      <c r="AF39" s="87" t="s">
        <v>92</v>
      </c>
      <c r="AG39" s="85" t="s">
        <v>131</v>
      </c>
      <c r="AH39" s="86">
        <f>AVERAGE(AH36:AH38)</f>
        <v>13.569999999999999</v>
      </c>
      <c r="AI39" s="86">
        <f>MAX(AI36:AI38)</f>
        <v>66.1</v>
      </c>
      <c r="AJ39" s="88">
        <f>AVERAGE(AJ26:AJ38)</f>
        <v>0.9045192307692307</v>
      </c>
      <c r="AK39" s="90">
        <f>AVERAGE(AK36:AK38)</f>
        <v>1015.5033333333334</v>
      </c>
      <c r="AL39" s="87">
        <f>AVERAGE(AL36:AL38)</f>
        <v>0.761898148148148</v>
      </c>
      <c r="AM39" s="90">
        <f>AVERAGE(AM36:AM38)</f>
        <v>1008.96</v>
      </c>
      <c r="AN39" s="132">
        <f>AVERAGE(AN36:AN38)</f>
        <v>0.7510416666666667</v>
      </c>
      <c r="AO39" s="91">
        <f>AVERAGE(AO36:AO38)</f>
        <v>1012.2266666666668</v>
      </c>
      <c r="AP39" s="3"/>
      <c r="AQ39" s="13" t="s">
        <v>84</v>
      </c>
      <c r="AR39" s="14"/>
      <c r="AS39" s="37">
        <f>MAX(AB2:AB11)</f>
        <v>0.7</v>
      </c>
      <c r="AT39" s="37">
        <f>MAX(AB14:AB23)</f>
        <v>2.1</v>
      </c>
      <c r="AU39" s="106">
        <f>MAX(AB26:AB35)</f>
        <v>2.7</v>
      </c>
      <c r="AV39" s="104">
        <f>MAX(AS39:AU39)</f>
        <v>2.7</v>
      </c>
      <c r="AW39" s="4"/>
    </row>
    <row r="40" spans="1:49" ht="13.5" thickBot="1">
      <c r="A40" s="5"/>
      <c r="B40" s="3"/>
      <c r="C40" s="3"/>
      <c r="D40" s="3"/>
      <c r="E40" s="3"/>
      <c r="F40" s="3"/>
      <c r="G40" s="3"/>
      <c r="H40" s="3"/>
      <c r="I40" s="3"/>
      <c r="J40" s="3"/>
      <c r="K40" s="3"/>
      <c r="L40" s="3"/>
      <c r="M40" s="3"/>
      <c r="N40" s="3"/>
      <c r="O40" s="3"/>
      <c r="P40" s="3"/>
      <c r="Q40" s="3"/>
      <c r="R40" s="3"/>
      <c r="S40" s="3"/>
      <c r="T40" s="3"/>
      <c r="U40" s="3"/>
      <c r="V40" s="3"/>
      <c r="W40" s="11"/>
      <c r="X40" s="3"/>
      <c r="Y40" s="3"/>
      <c r="Z40" s="3"/>
      <c r="AA40" s="3"/>
      <c r="AB40" s="3"/>
      <c r="AC40" s="3"/>
      <c r="AD40" s="3"/>
      <c r="AE40" s="3"/>
      <c r="AF40" s="3"/>
      <c r="AG40" s="3"/>
      <c r="AH40" s="3"/>
      <c r="AI40" s="3"/>
      <c r="AJ40" s="3"/>
      <c r="AK40" s="3"/>
      <c r="AL40" s="3"/>
      <c r="AM40" s="3"/>
      <c r="AN40" s="3"/>
      <c r="AO40" s="3"/>
      <c r="AP40" s="3"/>
      <c r="AQ40" s="41" t="s">
        <v>76</v>
      </c>
      <c r="AR40" s="17"/>
      <c r="AS40" s="20">
        <v>2</v>
      </c>
      <c r="AT40" s="20">
        <v>2</v>
      </c>
      <c r="AU40" s="20">
        <v>5</v>
      </c>
      <c r="AV40" s="84">
        <f>MAX(AS40:AU40)</f>
        <v>5</v>
      </c>
      <c r="AW40" s="4"/>
    </row>
    <row r="41" spans="1:49" s="10" customFormat="1" ht="13.5" thickBot="1">
      <c r="A41" s="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7"/>
      <c r="AR41" s="7"/>
      <c r="AS41" s="68"/>
      <c r="AT41" s="68"/>
      <c r="AU41" s="101"/>
      <c r="AV41" s="6"/>
      <c r="AW41" s="4"/>
    </row>
    <row r="42" spans="1:49" ht="12.75">
      <c r="A42" s="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142" t="s">
        <v>34</v>
      </c>
      <c r="AR42" s="143"/>
      <c r="AS42" s="140" t="s">
        <v>0</v>
      </c>
      <c r="AT42" s="65" t="s">
        <v>1</v>
      </c>
      <c r="AU42" s="64" t="s">
        <v>2</v>
      </c>
      <c r="AV42" s="100">
        <v>41061</v>
      </c>
      <c r="AW42" s="4"/>
    </row>
    <row r="43" spans="1:49" ht="12.75">
      <c r="A43" s="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13" t="s">
        <v>35</v>
      </c>
      <c r="AR43" s="14"/>
      <c r="AS43" s="106">
        <f>MAX(AH2:AH12)</f>
        <v>21.7</v>
      </c>
      <c r="AT43" s="106">
        <f>MAX(AH14:AH24)</f>
        <v>19.1</v>
      </c>
      <c r="AU43" s="106">
        <f>MAX(AH26:AH39)</f>
        <v>20.1</v>
      </c>
      <c r="AV43" s="104">
        <f>MAX(AS43:AU43)</f>
        <v>21.7</v>
      </c>
      <c r="AW43" s="4"/>
    </row>
    <row r="44" spans="1:49" ht="12.75">
      <c r="A44" s="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13" t="s">
        <v>36</v>
      </c>
      <c r="AR44" s="14"/>
      <c r="AS44" s="106">
        <f>MIN(AH2:AH12)</f>
        <v>9.8</v>
      </c>
      <c r="AT44" s="106">
        <f>MIN(AH14:AH24)</f>
        <v>9.8</v>
      </c>
      <c r="AU44" s="106">
        <f>MIN(AH26:AH39)</f>
        <v>11.5</v>
      </c>
      <c r="AV44" s="104">
        <f>MIN(AS44:AU44)</f>
        <v>9.8</v>
      </c>
      <c r="AW44" s="4"/>
    </row>
    <row r="45" spans="1:49" ht="12.75">
      <c r="A45" s="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13" t="s">
        <v>37</v>
      </c>
      <c r="AR45" s="14"/>
      <c r="AS45" s="37">
        <f>MAX(AI2:AI10)</f>
        <v>66.1</v>
      </c>
      <c r="AT45" s="37">
        <f>MAX(AI14:AI22)</f>
        <v>43.4</v>
      </c>
      <c r="AU45" s="37">
        <f>MAX(AI26:AI35)</f>
        <v>57.1</v>
      </c>
      <c r="AV45" s="104">
        <f>MAX(AS45:AU45)</f>
        <v>66.1</v>
      </c>
      <c r="AW45" s="4"/>
    </row>
    <row r="46" spans="1:49" ht="13.5" thickBot="1">
      <c r="A46" s="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41" t="s">
        <v>38</v>
      </c>
      <c r="AR46" s="17"/>
      <c r="AS46" s="107">
        <f>MIN(AI2:AI10)</f>
        <v>21.4</v>
      </c>
      <c r="AT46" s="107">
        <f>MIN(AI14:AI22)</f>
        <v>18.9</v>
      </c>
      <c r="AU46" s="107">
        <f>MIN(AI26:AI35)</f>
        <v>24.1</v>
      </c>
      <c r="AV46" s="105">
        <f>MIN(AS46:AU46)</f>
        <v>18.9</v>
      </c>
      <c r="AW46" s="4"/>
    </row>
    <row r="47" spans="1:49" ht="13.5" thickBot="1">
      <c r="A47" s="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7"/>
      <c r="AR47" s="7"/>
      <c r="AS47" s="68"/>
      <c r="AT47" s="68"/>
      <c r="AU47" s="101"/>
      <c r="AV47" s="6"/>
      <c r="AW47" s="4"/>
    </row>
    <row r="48" spans="1:49" ht="12.75">
      <c r="A48" s="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63" t="s">
        <v>39</v>
      </c>
      <c r="AR48" s="64"/>
      <c r="AS48" s="65" t="s">
        <v>0</v>
      </c>
      <c r="AT48" s="65" t="s">
        <v>1</v>
      </c>
      <c r="AU48" s="64" t="s">
        <v>2</v>
      </c>
      <c r="AV48" s="100">
        <v>41061</v>
      </c>
      <c r="AW48" s="4"/>
    </row>
    <row r="49" spans="1:49" ht="12.75">
      <c r="A49" s="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13" t="s">
        <v>40</v>
      </c>
      <c r="AR49" s="14"/>
      <c r="AS49" s="19">
        <f>MAX(AK2:AK12)</f>
        <v>1018.5</v>
      </c>
      <c r="AT49" s="19">
        <f>MAX(AK14:AK24)</f>
        <v>1021.1</v>
      </c>
      <c r="AU49" s="19">
        <f>MAX(AK26:AK39)</f>
        <v>1022.3</v>
      </c>
      <c r="AV49" s="83">
        <f>MAX(AS49:AU49)</f>
        <v>1022.3</v>
      </c>
      <c r="AW49" s="4"/>
    </row>
    <row r="50" spans="1:49" ht="12.75">
      <c r="A50" s="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13" t="s">
        <v>30</v>
      </c>
      <c r="AR50" s="14"/>
      <c r="AS50" s="19">
        <f>MIN(AK2:AK12)</f>
        <v>1004.3</v>
      </c>
      <c r="AT50" s="19">
        <f>MIN(AK14:AK24)</f>
        <v>1008.6</v>
      </c>
      <c r="AU50" s="19">
        <f>MIN(AK26:AK39)</f>
        <v>1009.1</v>
      </c>
      <c r="AV50" s="83">
        <f>MIN(AS50:AU50)</f>
        <v>1004.3</v>
      </c>
      <c r="AW50" s="4"/>
    </row>
    <row r="51" spans="1:49" ht="12.75">
      <c r="A51" s="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13" t="s">
        <v>27</v>
      </c>
      <c r="AR51" s="14"/>
      <c r="AS51" s="19">
        <f>MAX(AM2:AM12)</f>
        <v>1015.1</v>
      </c>
      <c r="AT51" s="19">
        <f>MAX(AM14:AM24)</f>
        <v>1018</v>
      </c>
      <c r="AU51" s="19">
        <f>MAX(AM26:AM39)</f>
        <v>1016.5</v>
      </c>
      <c r="AV51" s="83">
        <f>MAX(AS51:AU51)</f>
        <v>1018</v>
      </c>
      <c r="AW51" s="4"/>
    </row>
    <row r="52" spans="1:49" ht="13.5" thickBot="1">
      <c r="A52" s="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41" t="s">
        <v>28</v>
      </c>
      <c r="AR52" s="17"/>
      <c r="AS52" s="20">
        <f>MIN(AM2:AM12)</f>
        <v>997.3</v>
      </c>
      <c r="AT52" s="20">
        <f>MIN(AM14:AM24)</f>
        <v>1001.1</v>
      </c>
      <c r="AU52" s="20">
        <f>MIN(AM26:AM39)</f>
        <v>1003.2</v>
      </c>
      <c r="AV52" s="84">
        <f>MIN(AS52:AU52)</f>
        <v>997.3</v>
      </c>
      <c r="AW52" s="4"/>
    </row>
    <row r="53" spans="1:49" ht="13.5" thickBot="1">
      <c r="A53" s="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7"/>
      <c r="AR53" s="7"/>
      <c r="AS53" s="68"/>
      <c r="AT53" s="68"/>
      <c r="AU53" s="3"/>
      <c r="AV53" s="3"/>
      <c r="AW53" s="4"/>
    </row>
    <row r="54" spans="1:49" ht="12.75">
      <c r="A54" s="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61"/>
      <c r="AR54" s="59"/>
      <c r="AS54" s="66"/>
      <c r="AT54" s="62" t="s">
        <v>10</v>
      </c>
      <c r="AU54" s="3"/>
      <c r="AV54" s="3"/>
      <c r="AW54" s="4"/>
    </row>
    <row r="55" spans="1:49" ht="12.75">
      <c r="A55" s="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42" t="s">
        <v>43</v>
      </c>
      <c r="AR55" s="43"/>
      <c r="AS55" s="73"/>
      <c r="AT55" s="70">
        <v>0</v>
      </c>
      <c r="AU55" s="3"/>
      <c r="AV55" s="3"/>
      <c r="AW55" s="4"/>
    </row>
    <row r="56" spans="1:49" ht="12.75">
      <c r="A56" s="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42" t="s">
        <v>44</v>
      </c>
      <c r="AR56" s="43"/>
      <c r="AS56" s="73"/>
      <c r="AT56" s="70">
        <v>0</v>
      </c>
      <c r="AU56" s="3"/>
      <c r="AV56" s="3"/>
      <c r="AW56" s="4"/>
    </row>
    <row r="57" spans="1:49" ht="12.75">
      <c r="A57" s="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42" t="s">
        <v>45</v>
      </c>
      <c r="AR57" s="43"/>
      <c r="AS57" s="73"/>
      <c r="AT57" s="70">
        <v>0</v>
      </c>
      <c r="AU57" s="3"/>
      <c r="AV57" s="3"/>
      <c r="AW57" s="4"/>
    </row>
    <row r="58" spans="1:49" ht="12.75">
      <c r="A58" s="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42" t="s">
        <v>56</v>
      </c>
      <c r="AR58" s="43"/>
      <c r="AS58" s="73"/>
      <c r="AT58" s="70">
        <v>12</v>
      </c>
      <c r="AU58" s="3"/>
      <c r="AV58" s="3"/>
      <c r="AW58" s="4"/>
    </row>
    <row r="59" spans="1:49" ht="12.75">
      <c r="A59" s="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42" t="s">
        <v>46</v>
      </c>
      <c r="AR59" s="43"/>
      <c r="AS59" s="73"/>
      <c r="AT59" s="70">
        <v>2</v>
      </c>
      <c r="AU59" s="3"/>
      <c r="AV59" s="3"/>
      <c r="AW59" s="4"/>
    </row>
    <row r="60" spans="1:49" ht="12.75">
      <c r="A60" s="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42" t="s">
        <v>47</v>
      </c>
      <c r="AR60" s="43"/>
      <c r="AS60" s="73"/>
      <c r="AT60" s="70">
        <v>0</v>
      </c>
      <c r="AU60" s="3"/>
      <c r="AV60" s="3"/>
      <c r="AW60" s="4"/>
    </row>
    <row r="61" spans="1:49" ht="12.75">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42" t="s">
        <v>48</v>
      </c>
      <c r="AR61" s="43"/>
      <c r="AS61" s="73"/>
      <c r="AT61" s="70">
        <v>4</v>
      </c>
      <c r="AU61" s="3"/>
      <c r="AV61" s="3"/>
      <c r="AW61" s="4"/>
    </row>
    <row r="62" spans="1:49" ht="12.75">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42" t="s">
        <v>49</v>
      </c>
      <c r="AR62" s="43"/>
      <c r="AS62" s="73"/>
      <c r="AT62" s="70">
        <v>0</v>
      </c>
      <c r="AU62" s="3"/>
      <c r="AV62" s="3"/>
      <c r="AW62" s="4"/>
    </row>
    <row r="63" spans="1:49" ht="12.75">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42" t="s">
        <v>42</v>
      </c>
      <c r="AR63" s="43"/>
      <c r="AS63" s="49"/>
      <c r="AT63" s="70">
        <v>1</v>
      </c>
      <c r="AU63" s="3"/>
      <c r="AV63" s="3"/>
      <c r="AW63" s="4"/>
    </row>
    <row r="64" spans="1:49" ht="13.5" thickBot="1">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24" t="s">
        <v>50</v>
      </c>
      <c r="AR64" s="44"/>
      <c r="AS64" s="71"/>
      <c r="AT64" s="72">
        <v>0</v>
      </c>
      <c r="AU64" s="3"/>
      <c r="AV64" s="3"/>
      <c r="AW64" s="4"/>
    </row>
    <row r="65" spans="1:49" ht="12.75">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4"/>
    </row>
    <row r="66" spans="1:49" ht="13.5" thickBot="1">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4"/>
    </row>
    <row r="67" spans="1:49" ht="12.75">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58" t="s">
        <v>51</v>
      </c>
      <c r="AR67" s="59"/>
      <c r="AS67" s="59"/>
      <c r="AT67" s="60"/>
      <c r="AU67" s="3"/>
      <c r="AV67" s="3"/>
      <c r="AW67" s="4"/>
    </row>
    <row r="68" spans="1:49" ht="12.75">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46">
        <v>41061</v>
      </c>
      <c r="AR68" s="43"/>
      <c r="AS68" s="43"/>
      <c r="AT68" s="23">
        <v>0</v>
      </c>
      <c r="AU68" s="3"/>
      <c r="AV68" s="3"/>
      <c r="AW68" s="4"/>
    </row>
    <row r="69" spans="1:49" ht="12.75">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46">
        <v>41062</v>
      </c>
      <c r="AR69" s="45"/>
      <c r="AS69" s="47"/>
      <c r="AT69" s="48">
        <v>0</v>
      </c>
      <c r="AU69" s="3"/>
      <c r="AV69" s="3"/>
      <c r="AW69" s="4"/>
    </row>
    <row r="70" spans="1:49" ht="12.75">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46">
        <v>41063</v>
      </c>
      <c r="AR70" s="43"/>
      <c r="AS70" s="49"/>
      <c r="AT70" s="15">
        <v>0</v>
      </c>
      <c r="AU70" s="3"/>
      <c r="AV70" s="3"/>
      <c r="AW70" s="4"/>
    </row>
    <row r="71" spans="1:49" ht="12.75">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46">
        <v>41064</v>
      </c>
      <c r="AR71" s="43"/>
      <c r="AS71" s="49"/>
      <c r="AT71" s="15">
        <v>0</v>
      </c>
      <c r="AU71" s="3"/>
      <c r="AV71" s="3"/>
      <c r="AW71" s="4"/>
    </row>
    <row r="72" spans="1:49" ht="12.75">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46">
        <v>41065</v>
      </c>
      <c r="AR72" s="43"/>
      <c r="AS72" s="49"/>
      <c r="AT72" s="15">
        <v>0</v>
      </c>
      <c r="AU72" s="3"/>
      <c r="AV72" s="3"/>
      <c r="AW72" s="4"/>
    </row>
    <row r="73" spans="1:49" ht="12.75">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46">
        <v>41066</v>
      </c>
      <c r="AR73" s="43"/>
      <c r="AS73" s="43"/>
      <c r="AT73" s="15">
        <v>0</v>
      </c>
      <c r="AU73" s="3"/>
      <c r="AV73" s="3"/>
      <c r="AW73" s="4"/>
    </row>
    <row r="74" spans="1:49" ht="12.75">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46">
        <v>41067</v>
      </c>
      <c r="AR74" s="43"/>
      <c r="AS74" s="43"/>
      <c r="AT74" s="15">
        <v>0</v>
      </c>
      <c r="AU74" s="3"/>
      <c r="AV74" s="3"/>
      <c r="AW74" s="4"/>
    </row>
    <row r="75" spans="1:49" ht="12.75">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46">
        <v>41068</v>
      </c>
      <c r="AR75" s="43"/>
      <c r="AS75" s="43"/>
      <c r="AT75" s="15">
        <v>0</v>
      </c>
      <c r="AU75" s="3"/>
      <c r="AV75" s="3"/>
      <c r="AW75" s="4"/>
    </row>
    <row r="76" spans="1:49" ht="12.75">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46">
        <v>41069</v>
      </c>
      <c r="AR76" s="43"/>
      <c r="AS76" s="43"/>
      <c r="AT76" s="15">
        <v>0</v>
      </c>
      <c r="AU76" s="3"/>
      <c r="AV76" s="3"/>
      <c r="AW76" s="4"/>
    </row>
    <row r="77" spans="1:49" ht="12.75">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46">
        <v>41070</v>
      </c>
      <c r="AR77" s="43"/>
      <c r="AS77" s="43"/>
      <c r="AT77" s="15">
        <v>0</v>
      </c>
      <c r="AU77" s="3"/>
      <c r="AV77" s="3"/>
      <c r="AW77" s="4"/>
    </row>
    <row r="78" spans="1:49" ht="12.75">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46">
        <v>41071</v>
      </c>
      <c r="AR78" s="43"/>
      <c r="AS78" s="43"/>
      <c r="AT78" s="15">
        <v>0</v>
      </c>
      <c r="AU78" s="3"/>
      <c r="AV78" s="3"/>
      <c r="AW78" s="4"/>
    </row>
    <row r="79" spans="1:49" ht="12.75">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46">
        <v>41072</v>
      </c>
      <c r="AR79" s="43"/>
      <c r="AS79" s="43"/>
      <c r="AT79" s="15">
        <v>0</v>
      </c>
      <c r="AU79" s="3"/>
      <c r="AV79" s="3"/>
      <c r="AW79" s="4"/>
    </row>
    <row r="80" spans="1:49" ht="12.75">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46">
        <v>41073</v>
      </c>
      <c r="AR80" s="43"/>
      <c r="AS80" s="43"/>
      <c r="AT80" s="15">
        <v>0</v>
      </c>
      <c r="AU80" s="3"/>
      <c r="AV80" s="3"/>
      <c r="AW80" s="4"/>
    </row>
    <row r="81" spans="1:49" ht="12.75">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46">
        <v>41074</v>
      </c>
      <c r="AR81" s="43"/>
      <c r="AS81" s="43"/>
      <c r="AT81" s="15">
        <v>0</v>
      </c>
      <c r="AU81" s="3"/>
      <c r="AV81" s="3"/>
      <c r="AW81" s="4"/>
    </row>
    <row r="82" spans="1:49" ht="12.75">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46">
        <v>41075</v>
      </c>
      <c r="AR82" s="43"/>
      <c r="AS82" s="43"/>
      <c r="AT82" s="15">
        <v>0</v>
      </c>
      <c r="AU82" s="3"/>
      <c r="AV82" s="3"/>
      <c r="AW82" s="4"/>
    </row>
    <row r="83" spans="1:49" ht="12.75">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46">
        <v>41076</v>
      </c>
      <c r="AR83" s="43"/>
      <c r="AS83" s="43"/>
      <c r="AT83" s="15">
        <v>0</v>
      </c>
      <c r="AU83" s="3"/>
      <c r="AV83" s="3"/>
      <c r="AW83" s="4"/>
    </row>
    <row r="84" spans="1:49" ht="12.75">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46">
        <v>41077</v>
      </c>
      <c r="AR84" s="43"/>
      <c r="AS84" s="43"/>
      <c r="AT84" s="15">
        <v>0</v>
      </c>
      <c r="AU84" s="3"/>
      <c r="AV84" s="3"/>
      <c r="AW84" s="4"/>
    </row>
    <row r="85" spans="1:49" ht="12.75">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46">
        <v>41078</v>
      </c>
      <c r="AR85" s="43"/>
      <c r="AS85" s="43"/>
      <c r="AT85" s="15">
        <v>0</v>
      </c>
      <c r="AU85" s="3"/>
      <c r="AV85" s="3"/>
      <c r="AW85" s="4"/>
    </row>
    <row r="86" spans="1:49" ht="12.75">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46">
        <v>41079</v>
      </c>
      <c r="AR86" s="43"/>
      <c r="AS86" s="43"/>
      <c r="AT86" s="15">
        <v>0</v>
      </c>
      <c r="AU86" s="3"/>
      <c r="AV86" s="3"/>
      <c r="AW86" s="4"/>
    </row>
    <row r="87" spans="1:49" ht="12.75">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46">
        <v>41080</v>
      </c>
      <c r="AR87" s="43"/>
      <c r="AS87" s="43"/>
      <c r="AT87" s="15">
        <v>0.2</v>
      </c>
      <c r="AU87" s="3"/>
      <c r="AV87" s="3"/>
      <c r="AW87" s="4"/>
    </row>
    <row r="88" spans="1:49" ht="12.75">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46">
        <v>41081</v>
      </c>
      <c r="AR88" s="43"/>
      <c r="AS88" s="43"/>
      <c r="AT88" s="15">
        <v>0.3</v>
      </c>
      <c r="AU88" s="3"/>
      <c r="AV88" s="3"/>
      <c r="AW88" s="4"/>
    </row>
    <row r="89" spans="1:49" ht="12.75">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46">
        <v>41082</v>
      </c>
      <c r="AR89" s="43"/>
      <c r="AS89" s="43"/>
      <c r="AT89" s="15">
        <v>0</v>
      </c>
      <c r="AU89" s="3"/>
      <c r="AV89" s="3"/>
      <c r="AW89" s="4"/>
    </row>
    <row r="90" spans="1:49" ht="12.75">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46">
        <v>41083</v>
      </c>
      <c r="AR90" s="43"/>
      <c r="AS90" s="43"/>
      <c r="AT90" s="15">
        <v>0</v>
      </c>
      <c r="AU90" s="3"/>
      <c r="AV90" s="3"/>
      <c r="AW90" s="4"/>
    </row>
    <row r="91" spans="1:49" ht="12.75">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46">
        <v>41084</v>
      </c>
      <c r="AR91" s="43"/>
      <c r="AS91" s="43"/>
      <c r="AT91" s="15">
        <v>0</v>
      </c>
      <c r="AU91" s="3"/>
      <c r="AV91" s="3"/>
      <c r="AW91" s="4"/>
    </row>
    <row r="92" spans="1:49" ht="12.75">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46">
        <v>41085</v>
      </c>
      <c r="AR92" s="43"/>
      <c r="AS92" s="43"/>
      <c r="AT92" s="15">
        <v>0</v>
      </c>
      <c r="AU92" s="3"/>
      <c r="AV92" s="3"/>
      <c r="AW92" s="4"/>
    </row>
    <row r="93" spans="1:49" ht="12.75">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46">
        <v>41086</v>
      </c>
      <c r="AR93" s="43"/>
      <c r="AS93" s="43"/>
      <c r="AT93" s="15">
        <v>0</v>
      </c>
      <c r="AU93" s="3"/>
      <c r="AV93" s="3"/>
      <c r="AW93" s="4"/>
    </row>
    <row r="94" spans="1:49" ht="12.75">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46">
        <v>41087</v>
      </c>
      <c r="AR94" s="43"/>
      <c r="AS94" s="43"/>
      <c r="AT94" s="15">
        <v>0.1</v>
      </c>
      <c r="AU94" s="3"/>
      <c r="AV94" s="3"/>
      <c r="AW94" s="4"/>
    </row>
    <row r="95" spans="1:49" ht="12.75">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46">
        <v>41088</v>
      </c>
      <c r="AR95" s="43"/>
      <c r="AS95" s="43"/>
      <c r="AT95" s="15">
        <v>3.1</v>
      </c>
      <c r="AU95" s="3"/>
      <c r="AV95" s="3"/>
      <c r="AW95" s="4"/>
    </row>
    <row r="96" spans="1:49" ht="12.75">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46">
        <v>41089</v>
      </c>
      <c r="AR96" s="43"/>
      <c r="AS96" s="43"/>
      <c r="AT96" s="15">
        <v>3.7</v>
      </c>
      <c r="AU96" s="3"/>
      <c r="AV96" s="3"/>
      <c r="AW96" s="4"/>
    </row>
    <row r="97" spans="1:49" ht="12.75">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46">
        <v>41090</v>
      </c>
      <c r="AR97" s="43"/>
      <c r="AS97" s="43"/>
      <c r="AT97" s="15">
        <v>2.3</v>
      </c>
      <c r="AU97" s="3"/>
      <c r="AV97" s="3"/>
      <c r="AW97" s="4"/>
    </row>
    <row r="98" spans="1:49" ht="13.5" thickBot="1">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50">
        <v>41061</v>
      </c>
      <c r="AR98" s="51"/>
      <c r="AS98" s="51"/>
      <c r="AT98" s="52">
        <f>SUM(AT68:AT97)</f>
        <v>9.7</v>
      </c>
      <c r="AU98" s="3"/>
      <c r="AV98" s="3"/>
      <c r="AW98" s="4"/>
    </row>
    <row r="99" spans="1:49" ht="13.5" thickBot="1">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12"/>
      <c r="AR99" s="3"/>
      <c r="AS99" s="3"/>
      <c r="AT99" s="3"/>
      <c r="AU99" s="3"/>
      <c r="AV99" s="3"/>
      <c r="AW99" s="4"/>
    </row>
    <row r="100" spans="1:49" ht="12.75">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55" t="s">
        <v>52</v>
      </c>
      <c r="AR100" s="56"/>
      <c r="AS100" s="56"/>
      <c r="AT100" s="57" t="s">
        <v>53</v>
      </c>
      <c r="AU100" s="3"/>
      <c r="AV100" s="3"/>
      <c r="AW100" s="4"/>
    </row>
    <row r="101" spans="1:49" ht="12.75">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46">
        <v>41061</v>
      </c>
      <c r="AR101" s="43"/>
      <c r="AS101" s="43"/>
      <c r="AT101" s="18">
        <v>0</v>
      </c>
      <c r="AU101" s="3"/>
      <c r="AV101" s="3"/>
      <c r="AW101" s="4"/>
    </row>
    <row r="102" spans="1:49" ht="12.75">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46">
        <v>41062</v>
      </c>
      <c r="AR102" s="43"/>
      <c r="AS102" s="43"/>
      <c r="AT102" s="15">
        <v>0</v>
      </c>
      <c r="AU102" s="3"/>
      <c r="AV102" s="3"/>
      <c r="AW102" s="4"/>
    </row>
    <row r="103" spans="1:49" ht="12.75">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46">
        <v>41063</v>
      </c>
      <c r="AR103" s="43"/>
      <c r="AS103" s="43"/>
      <c r="AT103" s="15">
        <v>0</v>
      </c>
      <c r="AU103" s="3"/>
      <c r="AV103" s="3"/>
      <c r="AW103" s="4"/>
    </row>
    <row r="104" spans="1:49" ht="12.75">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46">
        <v>41064</v>
      </c>
      <c r="AR104" s="43"/>
      <c r="AS104" s="43"/>
      <c r="AT104" s="15">
        <v>0</v>
      </c>
      <c r="AU104" s="3"/>
      <c r="AV104" s="3"/>
      <c r="AW104" s="4"/>
    </row>
    <row r="105" spans="1:49" ht="12.75">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46">
        <v>41065</v>
      </c>
      <c r="AR105" s="43"/>
      <c r="AS105" s="43"/>
      <c r="AT105" s="15">
        <v>0</v>
      </c>
      <c r="AU105" s="3"/>
      <c r="AV105" s="3"/>
      <c r="AW105" s="4"/>
    </row>
    <row r="106" spans="1:49" ht="12.75">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46">
        <v>41066</v>
      </c>
      <c r="AR106" s="43" t="s">
        <v>11</v>
      </c>
      <c r="AS106" s="43"/>
      <c r="AT106" s="15">
        <v>0</v>
      </c>
      <c r="AU106" s="3"/>
      <c r="AV106" s="3"/>
      <c r="AW106" s="4"/>
    </row>
    <row r="107" spans="1:49" ht="12.75">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46">
        <v>41067</v>
      </c>
      <c r="AR107" s="45"/>
      <c r="AS107" s="43"/>
      <c r="AT107" s="15">
        <v>0</v>
      </c>
      <c r="AU107" s="3"/>
      <c r="AV107" s="3"/>
      <c r="AW107" s="4"/>
    </row>
    <row r="108" spans="1:49" ht="12.75">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46">
        <v>41068</v>
      </c>
      <c r="AR108" s="40"/>
      <c r="AS108" s="40"/>
      <c r="AT108" s="53">
        <v>0</v>
      </c>
      <c r="AU108" s="3"/>
      <c r="AV108" s="3"/>
      <c r="AW108" s="4"/>
    </row>
    <row r="109" spans="1:49" ht="12.75">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46">
        <v>41069</v>
      </c>
      <c r="AR109" s="43"/>
      <c r="AS109" s="43"/>
      <c r="AT109" s="15">
        <v>0</v>
      </c>
      <c r="AU109" s="3"/>
      <c r="AV109" s="3"/>
      <c r="AW109" s="4"/>
    </row>
    <row r="110" spans="1:49" ht="12.75">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46">
        <v>41070</v>
      </c>
      <c r="AR110" s="40"/>
      <c r="AS110" s="43"/>
      <c r="AT110" s="15">
        <v>0</v>
      </c>
      <c r="AU110" s="3"/>
      <c r="AV110" s="3"/>
      <c r="AW110" s="4"/>
    </row>
    <row r="111" spans="1:49" ht="12.75">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46">
        <v>41071</v>
      </c>
      <c r="AR111" s="43"/>
      <c r="AS111" s="45"/>
      <c r="AT111" s="48">
        <v>0</v>
      </c>
      <c r="AU111" s="3"/>
      <c r="AV111" s="3"/>
      <c r="AW111" s="4"/>
    </row>
    <row r="112" spans="1:49" ht="12.75">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46">
        <v>41072</v>
      </c>
      <c r="AR112" s="40"/>
      <c r="AS112" s="40"/>
      <c r="AT112" s="53">
        <v>0</v>
      </c>
      <c r="AU112" s="3"/>
      <c r="AV112" s="3"/>
      <c r="AW112" s="4"/>
    </row>
    <row r="113" spans="1:49" ht="12.75">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46">
        <v>41073</v>
      </c>
      <c r="AR113" s="43"/>
      <c r="AS113" s="43"/>
      <c r="AT113" s="15">
        <v>0</v>
      </c>
      <c r="AU113" s="3"/>
      <c r="AV113" s="3"/>
      <c r="AW113" s="4"/>
    </row>
    <row r="114" spans="1:49" ht="12.75">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46">
        <v>41074</v>
      </c>
      <c r="AR114" s="40"/>
      <c r="AS114" s="40"/>
      <c r="AT114" s="53">
        <v>0</v>
      </c>
      <c r="AU114" s="3"/>
      <c r="AV114" s="3"/>
      <c r="AW114" s="4"/>
    </row>
    <row r="115" spans="1:49" ht="12.75">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46">
        <v>41075</v>
      </c>
      <c r="AR115" s="43"/>
      <c r="AS115" s="43"/>
      <c r="AT115" s="15">
        <v>0</v>
      </c>
      <c r="AU115" s="3"/>
      <c r="AV115" s="3"/>
      <c r="AW115" s="4"/>
    </row>
    <row r="116" spans="1:49" ht="12.75">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46">
        <v>41076</v>
      </c>
      <c r="AR116" s="40"/>
      <c r="AS116" s="40"/>
      <c r="AT116" s="53">
        <v>0</v>
      </c>
      <c r="AU116" s="3"/>
      <c r="AV116" s="3"/>
      <c r="AW116" s="4"/>
    </row>
    <row r="117" spans="1:49" ht="12.75">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46">
        <v>41077</v>
      </c>
      <c r="AR117" s="43"/>
      <c r="AS117" s="43"/>
      <c r="AT117" s="15">
        <v>0</v>
      </c>
      <c r="AU117" s="3"/>
      <c r="AV117" s="3"/>
      <c r="AW117" s="4"/>
    </row>
    <row r="118" spans="1:49" ht="12.75">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46">
        <v>41078</v>
      </c>
      <c r="AR118" s="40"/>
      <c r="AS118" s="40"/>
      <c r="AT118" s="53">
        <v>0</v>
      </c>
      <c r="AU118" s="3"/>
      <c r="AV118" s="3"/>
      <c r="AW118" s="4"/>
    </row>
    <row r="119" spans="1:49" ht="12.75">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46">
        <v>41079</v>
      </c>
      <c r="AR119" s="43"/>
      <c r="AS119" s="43"/>
      <c r="AT119" s="15">
        <v>0</v>
      </c>
      <c r="AU119" s="3"/>
      <c r="AV119" s="3"/>
      <c r="AW119" s="4"/>
    </row>
    <row r="120" spans="1:49" ht="12.75">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46">
        <v>41080</v>
      </c>
      <c r="AR120" s="40"/>
      <c r="AS120" s="40"/>
      <c r="AT120" s="53">
        <v>0</v>
      </c>
      <c r="AU120" s="3"/>
      <c r="AV120" s="3"/>
      <c r="AW120" s="4"/>
    </row>
    <row r="121" spans="1:49" ht="12.75">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46">
        <v>41081</v>
      </c>
      <c r="AR121" s="43"/>
      <c r="AS121" s="43"/>
      <c r="AT121" s="15">
        <v>0</v>
      </c>
      <c r="AU121" s="3"/>
      <c r="AV121" s="3"/>
      <c r="AW121" s="4"/>
    </row>
    <row r="122" spans="1:49" ht="12.75">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46">
        <v>41082</v>
      </c>
      <c r="AR122" s="40"/>
      <c r="AS122" s="40"/>
      <c r="AT122" s="53">
        <v>0</v>
      </c>
      <c r="AU122" s="3"/>
      <c r="AV122" s="3"/>
      <c r="AW122" s="4"/>
    </row>
    <row r="123" spans="1:49" ht="12.75">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46">
        <v>41083</v>
      </c>
      <c r="AR123" s="43"/>
      <c r="AS123" s="43"/>
      <c r="AT123" s="15">
        <v>0</v>
      </c>
      <c r="AU123" s="3"/>
      <c r="AV123" s="3"/>
      <c r="AW123" s="4"/>
    </row>
    <row r="124" spans="1:49" ht="12.75">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46">
        <v>41084</v>
      </c>
      <c r="AR124" s="40"/>
      <c r="AS124" s="40"/>
      <c r="AT124" s="53">
        <v>0</v>
      </c>
      <c r="AU124" s="3"/>
      <c r="AV124" s="3"/>
      <c r="AW124" s="4"/>
    </row>
    <row r="125" spans="1:49" ht="12.75">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46">
        <v>41085</v>
      </c>
      <c r="AR125" s="43"/>
      <c r="AS125" s="43"/>
      <c r="AT125" s="15">
        <v>0</v>
      </c>
      <c r="AU125" s="3"/>
      <c r="AV125" s="3"/>
      <c r="AW125" s="4"/>
    </row>
    <row r="126" spans="1:49" ht="12.75">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46">
        <v>41086</v>
      </c>
      <c r="AR126" s="40"/>
      <c r="AS126" s="40"/>
      <c r="AT126" s="53">
        <v>0</v>
      </c>
      <c r="AU126" s="3"/>
      <c r="AV126" s="3"/>
      <c r="AW126" s="4"/>
    </row>
    <row r="127" spans="1:49" ht="12.75">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46">
        <v>41087</v>
      </c>
      <c r="AR127" s="43"/>
      <c r="AS127" s="43"/>
      <c r="AT127" s="15">
        <v>0</v>
      </c>
      <c r="AU127" s="3"/>
      <c r="AV127" s="3"/>
      <c r="AW127" s="4"/>
    </row>
    <row r="128" spans="1:49" ht="12.75">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46">
        <v>41088</v>
      </c>
      <c r="AR128" s="40"/>
      <c r="AS128" s="40"/>
      <c r="AT128" s="53">
        <v>0</v>
      </c>
      <c r="AU128" s="3"/>
      <c r="AV128" s="3"/>
      <c r="AW128" s="4"/>
    </row>
    <row r="129" spans="1:49" ht="12.75">
      <c r="A129" s="167"/>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c r="AN129" s="168"/>
      <c r="AO129" s="168"/>
      <c r="AP129" s="3"/>
      <c r="AQ129" s="46">
        <v>41089</v>
      </c>
      <c r="AR129" s="43"/>
      <c r="AS129" s="43"/>
      <c r="AT129" s="15">
        <v>0</v>
      </c>
      <c r="AU129" s="3"/>
      <c r="AV129" s="3"/>
      <c r="AW129" s="4"/>
    </row>
    <row r="130" spans="1:49" ht="12.75">
      <c r="A130" s="167"/>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3"/>
      <c r="AQ130" s="46">
        <v>41090</v>
      </c>
      <c r="AR130" s="43"/>
      <c r="AS130" s="43"/>
      <c r="AT130" s="15">
        <v>0</v>
      </c>
      <c r="AU130" s="3"/>
      <c r="AV130" s="3"/>
      <c r="AW130" s="4"/>
    </row>
    <row r="131" spans="1:49" ht="13.5" thickBot="1">
      <c r="A131" s="167"/>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3"/>
      <c r="AQ131" s="117">
        <v>41061</v>
      </c>
      <c r="AR131" s="54"/>
      <c r="AS131" s="54"/>
      <c r="AT131" s="52">
        <f>SUM(AT101:AT130)</f>
        <v>0</v>
      </c>
      <c r="AU131" s="3"/>
      <c r="AV131" s="3"/>
      <c r="AW131" s="4"/>
    </row>
    <row r="132" spans="1:49" ht="12.75">
      <c r="A132" s="167"/>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8"/>
      <c r="AJ132" s="168"/>
      <c r="AK132" s="168"/>
      <c r="AL132" s="168"/>
      <c r="AM132" s="168"/>
      <c r="AN132" s="168"/>
      <c r="AO132" s="168"/>
      <c r="AP132" s="3"/>
      <c r="AQ132" s="3"/>
      <c r="AR132" s="3"/>
      <c r="AS132" s="3"/>
      <c r="AT132" s="3"/>
      <c r="AU132" s="3"/>
      <c r="AV132" s="3"/>
      <c r="AW132" s="4"/>
    </row>
    <row r="133" spans="1:49" ht="12.75">
      <c r="A133" s="167"/>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c r="AF133" s="168"/>
      <c r="AG133" s="168"/>
      <c r="AH133" s="168"/>
      <c r="AI133" s="168"/>
      <c r="AJ133" s="168"/>
      <c r="AK133" s="168"/>
      <c r="AL133" s="168"/>
      <c r="AM133" s="168"/>
      <c r="AN133" s="168"/>
      <c r="AO133" s="168"/>
      <c r="AP133" s="3"/>
      <c r="AQ133" s="168"/>
      <c r="AR133" s="168"/>
      <c r="AS133" s="168"/>
      <c r="AT133" s="168"/>
      <c r="AU133" s="3"/>
      <c r="AV133" s="3"/>
      <c r="AW133" s="4"/>
    </row>
    <row r="134" spans="1:49" ht="13.5" thickBot="1">
      <c r="A134" s="169"/>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8"/>
      <c r="AQ134" s="170"/>
      <c r="AR134" s="170"/>
      <c r="AS134" s="170"/>
      <c r="AT134" s="170"/>
      <c r="AU134" s="8"/>
      <c r="AV134" s="8"/>
      <c r="AW134" s="9"/>
    </row>
    <row r="135" spans="1:15" ht="12.75">
      <c r="A135" s="10"/>
      <c r="B135" s="10"/>
      <c r="C135" s="10"/>
      <c r="D135" s="10"/>
      <c r="E135" s="10"/>
      <c r="F135" s="10"/>
      <c r="G135" s="10"/>
      <c r="H135" s="10"/>
      <c r="I135" s="10"/>
      <c r="J135" s="10"/>
      <c r="K135" s="10"/>
      <c r="L135" s="10"/>
      <c r="M135" s="10"/>
      <c r="N135" s="10"/>
      <c r="O135" s="10"/>
    </row>
    <row r="136" spans="1:15" ht="12.75">
      <c r="A136" s="10"/>
      <c r="B136" s="10"/>
      <c r="C136" s="10"/>
      <c r="D136" s="10"/>
      <c r="E136" s="10"/>
      <c r="F136" s="10"/>
      <c r="G136" s="10"/>
      <c r="H136" s="10"/>
      <c r="I136" s="10"/>
      <c r="J136" s="10"/>
      <c r="K136" s="10"/>
      <c r="L136" s="10"/>
      <c r="M136" s="10"/>
      <c r="N136" s="10"/>
      <c r="O136" s="10"/>
    </row>
    <row r="137" spans="1:15" ht="12.75">
      <c r="A137" s="10"/>
      <c r="B137" s="10"/>
      <c r="C137" s="10"/>
      <c r="D137" s="10"/>
      <c r="E137" s="10"/>
      <c r="F137" s="10"/>
      <c r="G137" s="10"/>
      <c r="H137" s="10"/>
      <c r="I137" s="10"/>
      <c r="J137" s="10"/>
      <c r="K137" s="10"/>
      <c r="L137" s="10"/>
      <c r="M137" s="10"/>
      <c r="N137" s="10"/>
      <c r="O137" s="10"/>
    </row>
    <row r="138" spans="1:15" ht="12.75">
      <c r="A138" s="10"/>
      <c r="B138" s="10"/>
      <c r="C138" s="10"/>
      <c r="D138" s="10"/>
      <c r="E138" s="10"/>
      <c r="F138" s="10"/>
      <c r="G138" s="10"/>
      <c r="H138" s="10"/>
      <c r="I138" s="10"/>
      <c r="J138" s="10"/>
      <c r="K138" s="10"/>
      <c r="L138" s="10"/>
      <c r="M138" s="10"/>
      <c r="N138" s="10"/>
      <c r="O138" s="10"/>
    </row>
    <row r="139" spans="1:15" ht="12.75">
      <c r="A139" s="10"/>
      <c r="B139" s="10"/>
      <c r="C139" s="10"/>
      <c r="D139" s="10"/>
      <c r="E139" s="10"/>
      <c r="F139" s="10"/>
      <c r="G139" s="10"/>
      <c r="H139" s="10"/>
      <c r="I139" s="10"/>
      <c r="J139" s="10"/>
      <c r="K139" s="10"/>
      <c r="L139" s="10"/>
      <c r="M139" s="10"/>
      <c r="N139" s="10"/>
      <c r="O139" s="10"/>
    </row>
    <row r="140" spans="1:15" ht="12.75">
      <c r="A140" s="10"/>
      <c r="B140" s="10"/>
      <c r="C140" s="10"/>
      <c r="D140" s="10"/>
      <c r="E140" s="10"/>
      <c r="F140" s="10"/>
      <c r="G140" s="10"/>
      <c r="H140" s="10"/>
      <c r="I140" s="10"/>
      <c r="J140" s="10"/>
      <c r="K140" s="10"/>
      <c r="L140" s="10"/>
      <c r="M140" s="10"/>
      <c r="N140" s="10"/>
      <c r="O140" s="10"/>
    </row>
    <row r="141" spans="1:15" ht="12.75">
      <c r="A141" s="10"/>
      <c r="B141" s="10"/>
      <c r="C141" s="10"/>
      <c r="D141" s="10"/>
      <c r="E141" s="10"/>
      <c r="F141" s="10"/>
      <c r="G141" s="10"/>
      <c r="H141" s="10"/>
      <c r="I141" s="10"/>
      <c r="J141" s="10"/>
      <c r="K141" s="10"/>
      <c r="L141" s="10"/>
      <c r="M141" s="10"/>
      <c r="N141" s="10"/>
      <c r="O141" s="10"/>
    </row>
    <row r="142" spans="1:15" ht="12.75">
      <c r="A142" s="10"/>
      <c r="B142" s="10"/>
      <c r="C142" s="10"/>
      <c r="D142" s="10"/>
      <c r="E142" s="10"/>
      <c r="F142" s="10"/>
      <c r="G142" s="10"/>
      <c r="H142" s="10"/>
      <c r="I142" s="10"/>
      <c r="J142" s="10"/>
      <c r="K142" s="10"/>
      <c r="L142" s="10"/>
      <c r="M142" s="10"/>
      <c r="N142" s="10"/>
      <c r="O142" s="10"/>
    </row>
    <row r="143" spans="1:15" ht="12.75">
      <c r="A143" s="10"/>
      <c r="B143" s="10"/>
      <c r="C143" s="10"/>
      <c r="D143" s="10"/>
      <c r="E143" s="10"/>
      <c r="F143" s="10"/>
      <c r="G143" s="10"/>
      <c r="H143" s="10"/>
      <c r="I143" s="10"/>
      <c r="J143" s="10"/>
      <c r="K143" s="10"/>
      <c r="L143" s="10"/>
      <c r="M143" s="10"/>
      <c r="N143" s="10"/>
      <c r="O143" s="10"/>
    </row>
    <row r="144" spans="1:15" ht="12.75">
      <c r="A144" s="10"/>
      <c r="B144" s="10"/>
      <c r="C144" s="10"/>
      <c r="D144" s="10"/>
      <c r="E144" s="10"/>
      <c r="F144" s="10"/>
      <c r="G144" s="10"/>
      <c r="H144" s="10"/>
      <c r="I144" s="10"/>
      <c r="J144" s="10"/>
      <c r="K144" s="10"/>
      <c r="L144" s="10"/>
      <c r="M144" s="10"/>
      <c r="N144" s="10"/>
      <c r="O144" s="10"/>
    </row>
    <row r="145" spans="1:15" ht="12.75">
      <c r="A145" s="10"/>
      <c r="B145" s="10"/>
      <c r="C145" s="10"/>
      <c r="D145" s="10"/>
      <c r="E145" s="10"/>
      <c r="F145" s="10"/>
      <c r="G145" s="10"/>
      <c r="H145" s="10"/>
      <c r="I145" s="10"/>
      <c r="J145" s="10"/>
      <c r="K145" s="10"/>
      <c r="L145" s="10"/>
      <c r="M145" s="10"/>
      <c r="N145" s="10"/>
      <c r="O145" s="10"/>
    </row>
    <row r="146" spans="1:15" ht="12.75">
      <c r="A146" s="10"/>
      <c r="B146" s="10"/>
      <c r="C146" s="10"/>
      <c r="D146" s="10"/>
      <c r="E146" s="10"/>
      <c r="F146" s="10"/>
      <c r="G146" s="10"/>
      <c r="H146" s="10"/>
      <c r="I146" s="10"/>
      <c r="J146" s="10"/>
      <c r="K146" s="10"/>
      <c r="L146" s="10"/>
      <c r="M146" s="10"/>
      <c r="N146" s="10"/>
      <c r="O146" s="10"/>
    </row>
    <row r="147" spans="1:15" ht="12.75">
      <c r="A147" s="10"/>
      <c r="B147" s="10"/>
      <c r="C147" s="10"/>
      <c r="D147" s="10"/>
      <c r="E147" s="10"/>
      <c r="F147" s="10"/>
      <c r="G147" s="10"/>
      <c r="H147" s="10"/>
      <c r="I147" s="10"/>
      <c r="J147" s="10"/>
      <c r="K147" s="10"/>
      <c r="L147" s="10"/>
      <c r="M147" s="10"/>
      <c r="N147" s="10"/>
      <c r="O147" s="10"/>
    </row>
    <row r="148" spans="1:15" ht="12.75">
      <c r="A148" s="10"/>
      <c r="B148" s="10"/>
      <c r="C148" s="10"/>
      <c r="D148" s="10"/>
      <c r="E148" s="10"/>
      <c r="F148" s="10"/>
      <c r="G148" s="10"/>
      <c r="H148" s="10"/>
      <c r="I148" s="10"/>
      <c r="J148" s="10"/>
      <c r="K148" s="10"/>
      <c r="L148" s="10"/>
      <c r="M148" s="10"/>
      <c r="N148" s="10"/>
      <c r="O148" s="10"/>
    </row>
    <row r="149" spans="1:15" ht="12.75">
      <c r="A149" s="10"/>
      <c r="B149" s="10"/>
      <c r="C149" s="10"/>
      <c r="D149" s="10"/>
      <c r="E149" s="10"/>
      <c r="F149" s="10"/>
      <c r="G149" s="10"/>
      <c r="H149" s="10"/>
      <c r="I149" s="10"/>
      <c r="J149" s="10"/>
      <c r="K149" s="10"/>
      <c r="L149" s="10"/>
      <c r="M149" s="10"/>
      <c r="N149" s="10"/>
      <c r="O149" s="10"/>
    </row>
    <row r="150" spans="1:15" ht="12.75">
      <c r="A150" s="10"/>
      <c r="B150" s="10"/>
      <c r="C150" s="10"/>
      <c r="D150" s="10"/>
      <c r="E150" s="10"/>
      <c r="F150" s="10"/>
      <c r="G150" s="10"/>
      <c r="H150" s="10"/>
      <c r="I150" s="10"/>
      <c r="J150" s="10"/>
      <c r="K150" s="10"/>
      <c r="L150" s="10"/>
      <c r="M150" s="10"/>
      <c r="N150" s="10"/>
      <c r="O150" s="10"/>
    </row>
    <row r="151" spans="1:15" ht="12.75">
      <c r="A151" s="10"/>
      <c r="B151" s="10"/>
      <c r="C151" s="10"/>
      <c r="D151" s="10"/>
      <c r="E151" s="10"/>
      <c r="F151" s="10"/>
      <c r="G151" s="10"/>
      <c r="H151" s="10"/>
      <c r="I151" s="10"/>
      <c r="J151" s="10"/>
      <c r="K151" s="10"/>
      <c r="L151" s="10"/>
      <c r="M151" s="10"/>
      <c r="N151" s="10"/>
      <c r="O151" s="10"/>
    </row>
    <row r="152" spans="1:15" ht="12.75">
      <c r="A152" s="10"/>
      <c r="B152" s="10"/>
      <c r="C152" s="10"/>
      <c r="D152" s="10"/>
      <c r="E152" s="10"/>
      <c r="F152" s="10"/>
      <c r="G152" s="10"/>
      <c r="H152" s="10"/>
      <c r="I152" s="10"/>
      <c r="J152" s="10"/>
      <c r="K152" s="10"/>
      <c r="L152" s="10"/>
      <c r="M152" s="10"/>
      <c r="N152" s="10"/>
      <c r="O152" s="10"/>
    </row>
    <row r="153" spans="1:15" ht="12.75">
      <c r="A153" s="10"/>
      <c r="B153" s="10"/>
      <c r="C153" s="10"/>
      <c r="D153" s="10"/>
      <c r="E153" s="10"/>
      <c r="F153" s="10"/>
      <c r="G153" s="10"/>
      <c r="H153" s="10"/>
      <c r="I153" s="10"/>
      <c r="J153" s="10"/>
      <c r="K153" s="10"/>
      <c r="L153" s="10"/>
      <c r="M153" s="10"/>
      <c r="N153" s="10"/>
      <c r="O153" s="10"/>
    </row>
  </sheetData>
  <sheetProtection/>
  <conditionalFormatting sqref="K26:K35 G2:G11 G26:G35 K2:K11 K14:K23 G14:G23">
    <cfRule type="cellIs" priority="1" dxfId="2" operator="lessThan" stopIfTrue="1">
      <formula>-0.1</formula>
    </cfRule>
    <cfRule type="cellIs" priority="2" dxfId="3" operator="greaterThan" stopIfTrue="1">
      <formula>0.1</formula>
    </cfRule>
    <cfRule type="cellIs" priority="3" dxfId="1" operator="equal" stopIfTrue="1">
      <formula>0</formula>
    </cfRule>
  </conditionalFormatting>
  <conditionalFormatting sqref="G36:G39 G12 G24 N2:N11">
    <cfRule type="cellIs" priority="4" dxfId="3" operator="greaterThan" stopIfTrue="1">
      <formula>0.1</formula>
    </cfRule>
    <cfRule type="cellIs" priority="5" dxfId="1" operator="equal" stopIfTrue="1">
      <formula>0</formula>
    </cfRule>
    <cfRule type="cellIs" priority="6" dxfId="2" operator="lessThan" stopIfTrue="1">
      <formula>-0.1</formula>
    </cfRule>
  </conditionalFormatting>
  <conditionalFormatting sqref="M14:M23 M26:M35 M2:M12">
    <cfRule type="cellIs" priority="7" dxfId="2" operator="lessThan" stopIfTrue="1">
      <formula>-0.1</formula>
    </cfRule>
  </conditionalFormatting>
  <conditionalFormatting sqref="N12 K12">
    <cfRule type="cellIs" priority="8" dxfId="3" operator="greaterThan" stopIfTrue="1">
      <formula>0.1</formula>
    </cfRule>
    <cfRule type="cellIs" priority="9" dxfId="2" operator="lessThan" stopIfTrue="1">
      <formula>-0.1</formula>
    </cfRule>
    <cfRule type="cellIs" priority="10" dxfId="1" operator="equal" stopIfTrue="1">
      <formula>0</formula>
    </cfRule>
  </conditionalFormatting>
  <conditionalFormatting sqref="M38 E38:E39 F39 K39 J36:J39 E36 E12:F12 E24:F24 J12 J24 T26:T39 T24">
    <cfRule type="cellIs" priority="11" dxfId="2" operator="lessThan" stopIfTrue="1">
      <formula>0</formula>
    </cfRule>
  </conditionalFormatting>
  <conditionalFormatting sqref="K36 N39 K24 N14:N24 N26:N37">
    <cfRule type="cellIs" priority="12" dxfId="3" operator="greaterThan" stopIfTrue="1">
      <formula>0</formula>
    </cfRule>
    <cfRule type="cellIs" priority="13" dxfId="1" operator="equal" stopIfTrue="1">
      <formula>0</formula>
    </cfRule>
    <cfRule type="cellIs" priority="14" dxfId="2" operator="lessThan" stopIfTrue="1">
      <formula>0</formula>
    </cfRule>
  </conditionalFormatting>
  <conditionalFormatting sqref="K37">
    <cfRule type="cellIs" priority="15" dxfId="1" operator="equal" stopIfTrue="1">
      <formula>0</formula>
    </cfRule>
    <cfRule type="cellIs" priority="16" dxfId="2" operator="lessThan" stopIfTrue="1">
      <formula>0</formula>
    </cfRule>
    <cfRule type="cellIs" priority="17" dxfId="3" operator="greaterThan" stopIfTrue="1">
      <formula>0</formula>
    </cfRule>
  </conditionalFormatting>
  <conditionalFormatting sqref="K38">
    <cfRule type="cellIs" priority="18" dxfId="2" operator="lessThan" stopIfTrue="1">
      <formula>0</formula>
    </cfRule>
    <cfRule type="cellIs" priority="19" dxfId="1" operator="equal" stopIfTrue="1">
      <formula>0</formula>
    </cfRule>
    <cfRule type="cellIs" priority="20" dxfId="3" operator="greaterThan" stopIfTrue="1">
      <formula>0</formula>
    </cfRule>
  </conditionalFormatting>
  <conditionalFormatting sqref="N38">
    <cfRule type="cellIs" priority="21" dxfId="3" operator="greaterThan" stopIfTrue="1">
      <formula>0</formula>
    </cfRule>
    <cfRule type="cellIs" priority="22" dxfId="2" operator="lessThan" stopIfTrue="1">
      <formula>0</formula>
    </cfRule>
    <cfRule type="cellIs" priority="23" dxfId="1" operator="equal" stopIfTrue="1">
      <formula>0</formula>
    </cfRule>
  </conditionalFormatting>
  <conditionalFormatting sqref="T14:T23">
    <cfRule type="cellIs" priority="24" dxfId="0" operator="lessThan" stopIfTrue="1">
      <formula>0</formula>
    </cfRule>
  </conditionalFormatting>
  <printOptions/>
  <pageMargins left="0.75" right="0.75" top="1" bottom="1" header="0.5" footer="0.5"/>
  <pageSetup horizontalDpi="200" verticalDpi="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Weercijfers Oktober 2006</dc:title>
  <dc:subject>Weercijfers</dc:subject>
  <dc:creator>Robert</dc:creator>
  <cp:keywords/>
  <dc:description/>
  <cp:lastModifiedBy>WSE</cp:lastModifiedBy>
  <cp:lastPrinted>2006-08-20T19:11:37Z</cp:lastPrinted>
  <dcterms:created xsi:type="dcterms:W3CDTF">2005-12-28T08:21:54Z</dcterms:created>
  <dcterms:modified xsi:type="dcterms:W3CDTF">2012-06-30T17:55:04Z</dcterms:modified>
  <cp:category/>
  <cp:version/>
  <cp:contentType/>
  <cp:contentStatus/>
</cp:coreProperties>
</file>